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S 002.NN - Vedlejší rozp..." sheetId="2" r:id="rId2"/>
    <sheet name="OS 002.UN - Vedlejší rozp..." sheetId="3" r:id="rId3"/>
    <sheet name="OS 102.1.NN - Rozšíření k..." sheetId="4" r:id="rId4"/>
    <sheet name="OS 102.1.UN - Rozšíření k..." sheetId="5" r:id="rId5"/>
    <sheet name="OS 102.2.NN - Úprava odvo..." sheetId="6" r:id="rId6"/>
    <sheet name="OS 102.3.UN - Dopravní zn..." sheetId="7" r:id="rId7"/>
    <sheet name="OS 102.4.NN - Dopravní zn..." sheetId="8" r:id="rId8"/>
    <sheet name="OS 103.1.NN - Rozšíření k..." sheetId="9" r:id="rId9"/>
    <sheet name="OS 103.1.UN - Rozšíření k..." sheetId="10" r:id="rId10"/>
    <sheet name="OS 103.2.UN - Dopravní zn..." sheetId="11" r:id="rId11"/>
    <sheet name="Pokyny pro vyplnění" sheetId="12" r:id="rId12"/>
  </sheets>
  <definedNames>
    <definedName name="_xlnm.Print_Area" localSheetId="0">'Rekapitulace stavby'!$D$4:$AO$33,'Rekapitulace stavby'!$C$39:$AQ$65</definedName>
    <definedName name="_xlnm.Print_Titles" localSheetId="0">'Rekapitulace stavby'!$49:$49</definedName>
    <definedName name="_xlnm._FilterDatabase" localSheetId="1" hidden="1">'OS 002.NN - Vedlejší rozp...'!$C$87:$K$104</definedName>
    <definedName name="_xlnm.Print_Area" localSheetId="1">'OS 002.NN - Vedlejší rozp...'!$C$4:$J$38,'OS 002.NN - Vedlejší rozp...'!$C$44:$J$67,'OS 002.NN - Vedlejší rozp...'!$C$73:$K$104</definedName>
    <definedName name="_xlnm.Print_Titles" localSheetId="1">'OS 002.NN - Vedlejší rozp...'!$87:$87</definedName>
    <definedName name="_xlnm._FilterDatabase" localSheetId="2" hidden="1">'OS 002.UN - Vedlejší rozp...'!$C$85:$K$95</definedName>
    <definedName name="_xlnm.Print_Area" localSheetId="2">'OS 002.UN - Vedlejší rozp...'!$C$4:$J$38,'OS 002.UN - Vedlejší rozp...'!$C$44:$J$65,'OS 002.UN - Vedlejší rozp...'!$C$71:$K$95</definedName>
    <definedName name="_xlnm.Print_Titles" localSheetId="2">'OS 002.UN - Vedlejší rozp...'!$85:$85</definedName>
    <definedName name="_xlnm._FilterDatabase" localSheetId="3" hidden="1">'OS 102.1.NN - Rozšíření k...'!$C$95:$K$169</definedName>
    <definedName name="_xlnm.Print_Area" localSheetId="3">'OS 102.1.NN - Rozšíření k...'!$C$4:$J$40,'OS 102.1.NN - Rozšíření k...'!$C$46:$J$73,'OS 102.1.NN - Rozšíření k...'!$C$79:$K$169</definedName>
    <definedName name="_xlnm.Print_Titles" localSheetId="3">'OS 102.1.NN - Rozšíření k...'!$95:$95</definedName>
    <definedName name="_xlnm._FilterDatabase" localSheetId="4" hidden="1">'OS 102.1.UN - Rozšíření k...'!$C$92:$K$323</definedName>
    <definedName name="_xlnm.Print_Area" localSheetId="4">'OS 102.1.UN - Rozšíření k...'!$C$4:$J$40,'OS 102.1.UN - Rozšíření k...'!$C$46:$J$70,'OS 102.1.UN - Rozšíření k...'!$C$76:$K$323</definedName>
    <definedName name="_xlnm.Print_Titles" localSheetId="4">'OS 102.1.UN - Rozšíření k...'!$92:$92</definedName>
    <definedName name="_xlnm._FilterDatabase" localSheetId="5" hidden="1">'OS 102.2.NN - Úprava odvo...'!$C$96:$K$436</definedName>
    <definedName name="_xlnm.Print_Area" localSheetId="5">'OS 102.2.NN - Úprava odvo...'!$C$4:$J$40,'OS 102.2.NN - Úprava odvo...'!$C$46:$J$74,'OS 102.2.NN - Úprava odvo...'!$C$80:$K$436</definedName>
    <definedName name="_xlnm.Print_Titles" localSheetId="5">'OS 102.2.NN - Úprava odvo...'!$96:$96</definedName>
    <definedName name="_xlnm._FilterDatabase" localSheetId="6" hidden="1">'OS 102.3.UN - Dopravní zn...'!$C$93:$K$203</definedName>
    <definedName name="_xlnm.Print_Area" localSheetId="6">'OS 102.3.UN - Dopravní zn...'!$C$4:$J$40,'OS 102.3.UN - Dopravní zn...'!$C$46:$J$71,'OS 102.3.UN - Dopravní zn...'!$C$77:$K$203</definedName>
    <definedName name="_xlnm.Print_Titles" localSheetId="6">'OS 102.3.UN - Dopravní zn...'!$93:$93</definedName>
    <definedName name="_xlnm._FilterDatabase" localSheetId="7" hidden="1">'OS 102.4.NN - Dopravní zn...'!$C$90:$K$111</definedName>
    <definedName name="_xlnm.Print_Area" localSheetId="7">'OS 102.4.NN - Dopravní zn...'!$C$4:$J$40,'OS 102.4.NN - Dopravní zn...'!$C$46:$J$68,'OS 102.4.NN - Dopravní zn...'!$C$74:$K$111</definedName>
    <definedName name="_xlnm.Print_Titles" localSheetId="7">'OS 102.4.NN - Dopravní zn...'!$90:$90</definedName>
    <definedName name="_xlnm._FilterDatabase" localSheetId="8" hidden="1">'OS 103.1.NN - Rozšíření k...'!$C$95:$K$159</definedName>
    <definedName name="_xlnm.Print_Area" localSheetId="8">'OS 103.1.NN - Rozšíření k...'!$C$4:$J$40,'OS 103.1.NN - Rozšíření k...'!$C$46:$J$73,'OS 103.1.NN - Rozšíření k...'!$C$79:$K$159</definedName>
    <definedName name="_xlnm.Print_Titles" localSheetId="8">'OS 103.1.NN - Rozšíření k...'!$95:$95</definedName>
    <definedName name="_xlnm._FilterDatabase" localSheetId="9" hidden="1">'OS 103.1.UN - Rozšíření k...'!$C$95:$K$354</definedName>
    <definedName name="_xlnm.Print_Area" localSheetId="9">'OS 103.1.UN - Rozšíření k...'!$C$4:$J$40,'OS 103.1.UN - Rozšíření k...'!$C$46:$J$73,'OS 103.1.UN - Rozšíření k...'!$C$79:$K$354</definedName>
    <definedName name="_xlnm.Print_Titles" localSheetId="9">'OS 103.1.UN - Rozšíření k...'!$95:$95</definedName>
    <definedName name="_xlnm._FilterDatabase" localSheetId="10" hidden="1">'OS 103.2.UN - Dopravní zn...'!$C$92:$K$192</definedName>
    <definedName name="_xlnm.Print_Area" localSheetId="10">'OS 103.2.UN - Dopravní zn...'!$C$4:$J$40,'OS 103.2.UN - Dopravní zn...'!$C$46:$J$70,'OS 103.2.UN - Dopravní zn...'!$C$76:$K$192</definedName>
    <definedName name="_xlnm.Print_Titles" localSheetId="10">'OS 103.2.UN - Dopravní zn...'!$92:$92</definedName>
    <definedName name="_xlnm.Print_Area" localSheetId="11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4"/>
  <c r="AX64"/>
  <c i="11" r="BI192"/>
  <c r="BH192"/>
  <c r="BG192"/>
  <c r="BF192"/>
  <c r="T192"/>
  <c r="T191"/>
  <c r="T190"/>
  <c r="R192"/>
  <c r="R191"/>
  <c r="R190"/>
  <c r="P192"/>
  <c r="P191"/>
  <c r="P190"/>
  <c r="BK192"/>
  <c r="BK191"/>
  <c r="J191"/>
  <c r="BK190"/>
  <c r="J190"/>
  <c r="J192"/>
  <c r="BE192"/>
  <c r="J69"/>
  <c r="J68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T100"/>
  <c r="R101"/>
  <c r="R100"/>
  <c r="P101"/>
  <c r="P100"/>
  <c r="BK101"/>
  <c r="BK100"/>
  <c r="J100"/>
  <c r="J101"/>
  <c r="BE101"/>
  <c r="J67"/>
  <c r="BI96"/>
  <c r="F38"/>
  <c i="1" r="BD64"/>
  <c i="11" r="BH96"/>
  <c r="F37"/>
  <c i="1" r="BC64"/>
  <c i="11" r="BG96"/>
  <c r="F36"/>
  <c i="1" r="BB64"/>
  <c i="11" r="BF96"/>
  <c r="J35"/>
  <c i="1" r="AW64"/>
  <c i="11" r="F35"/>
  <c i="1" r="BA64"/>
  <c i="11" r="T96"/>
  <c r="T95"/>
  <c r="T94"/>
  <c r="T93"/>
  <c r="R96"/>
  <c r="R95"/>
  <c r="R94"/>
  <c r="R93"/>
  <c r="P96"/>
  <c r="P95"/>
  <c r="P94"/>
  <c r="P93"/>
  <c i="1" r="AU64"/>
  <c i="11" r="BK96"/>
  <c r="BK95"/>
  <c r="J95"/>
  <c r="BK94"/>
  <c r="J94"/>
  <c r="BK93"/>
  <c r="J93"/>
  <c r="J64"/>
  <c r="J31"/>
  <c i="1" r="AG64"/>
  <c i="11" r="J96"/>
  <c r="BE96"/>
  <c r="J34"/>
  <c i="1" r="AV64"/>
  <c i="11" r="F34"/>
  <c i="1" r="AZ64"/>
  <c i="11" r="J66"/>
  <c r="J65"/>
  <c r="F87"/>
  <c r="E85"/>
  <c r="F57"/>
  <c r="E55"/>
  <c r="J40"/>
  <c r="J25"/>
  <c r="E25"/>
  <c r="J89"/>
  <c r="J59"/>
  <c r="J24"/>
  <c r="J22"/>
  <c r="E22"/>
  <c r="F90"/>
  <c r="F60"/>
  <c r="J21"/>
  <c r="J19"/>
  <c r="E19"/>
  <c r="F89"/>
  <c r="F59"/>
  <c r="J18"/>
  <c r="J16"/>
  <c r="J87"/>
  <c r="J57"/>
  <c r="E7"/>
  <c r="E79"/>
  <c r="E49"/>
  <c i="1" r="AY63"/>
  <c r="AX63"/>
  <c i="10"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29"/>
  <c r="BH329"/>
  <c r="BG329"/>
  <c r="BF329"/>
  <c r="T329"/>
  <c r="T328"/>
  <c r="R329"/>
  <c r="R328"/>
  <c r="P329"/>
  <c r="P328"/>
  <c r="BK329"/>
  <c r="BK328"/>
  <c r="J328"/>
  <c r="J329"/>
  <c r="BE329"/>
  <c r="J72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T286"/>
  <c r="R287"/>
  <c r="R286"/>
  <c r="P287"/>
  <c r="P286"/>
  <c r="BK287"/>
  <c r="BK286"/>
  <c r="J286"/>
  <c r="J287"/>
  <c r="BE287"/>
  <c r="J71"/>
  <c r="BI282"/>
  <c r="BH282"/>
  <c r="BG282"/>
  <c r="BF282"/>
  <c r="T282"/>
  <c r="T281"/>
  <c r="R282"/>
  <c r="R281"/>
  <c r="P282"/>
  <c r="P281"/>
  <c r="BK282"/>
  <c r="BK281"/>
  <c r="J281"/>
  <c r="J282"/>
  <c r="BE282"/>
  <c r="J70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59"/>
  <c r="BH259"/>
  <c r="BG259"/>
  <c r="BF259"/>
  <c r="T259"/>
  <c r="R259"/>
  <c r="P259"/>
  <c r="BK259"/>
  <c r="J259"/>
  <c r="BE259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3"/>
  <c r="BH243"/>
  <c r="BG243"/>
  <c r="BF243"/>
  <c r="T243"/>
  <c r="R243"/>
  <c r="P243"/>
  <c r="BK243"/>
  <c r="J243"/>
  <c r="BE243"/>
  <c r="BI236"/>
  <c r="BH236"/>
  <c r="BG236"/>
  <c r="BF236"/>
  <c r="T236"/>
  <c r="R236"/>
  <c r="P236"/>
  <c r="BK236"/>
  <c r="J236"/>
  <c r="BE236"/>
  <c r="BI229"/>
  <c r="BH229"/>
  <c r="BG229"/>
  <c r="BF229"/>
  <c r="T229"/>
  <c r="R229"/>
  <c r="P229"/>
  <c r="BK229"/>
  <c r="J229"/>
  <c r="BE229"/>
  <c r="BI224"/>
  <c r="BH224"/>
  <c r="BG224"/>
  <c r="BF224"/>
  <c r="T224"/>
  <c r="T223"/>
  <c r="R224"/>
  <c r="R223"/>
  <c r="P224"/>
  <c r="P223"/>
  <c r="BK224"/>
  <c r="BK223"/>
  <c r="J223"/>
  <c r="J224"/>
  <c r="BE224"/>
  <c r="J69"/>
  <c r="BI222"/>
  <c r="BH222"/>
  <c r="BG222"/>
  <c r="BF222"/>
  <c r="T222"/>
  <c r="T221"/>
  <c r="R222"/>
  <c r="R221"/>
  <c r="P222"/>
  <c r="P221"/>
  <c r="BK222"/>
  <c r="BK221"/>
  <c r="J221"/>
  <c r="J222"/>
  <c r="BE222"/>
  <c r="J68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/>
  <c r="J208"/>
  <c r="BE208"/>
  <c r="J67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89"/>
  <c r="BH189"/>
  <c r="BG189"/>
  <c r="BF189"/>
  <c r="T189"/>
  <c r="R189"/>
  <c r="P189"/>
  <c r="BK189"/>
  <c r="J189"/>
  <c r="BE189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9"/>
  <c r="F38"/>
  <c i="1" r="BD63"/>
  <c i="10" r="BH99"/>
  <c r="F37"/>
  <c i="1" r="BC63"/>
  <c i="10" r="BG99"/>
  <c r="F36"/>
  <c i="1" r="BB63"/>
  <c i="10" r="BF99"/>
  <c r="J35"/>
  <c i="1" r="AW63"/>
  <c i="10" r="F35"/>
  <c i="1" r="BA63"/>
  <c i="10" r="T99"/>
  <c r="T98"/>
  <c r="T97"/>
  <c r="T96"/>
  <c r="R99"/>
  <c r="R98"/>
  <c r="R97"/>
  <c r="R96"/>
  <c r="P99"/>
  <c r="P98"/>
  <c r="P97"/>
  <c r="P96"/>
  <c i="1" r="AU63"/>
  <c i="10" r="BK99"/>
  <c r="BK98"/>
  <c r="J98"/>
  <c r="BK97"/>
  <c r="J97"/>
  <c r="BK96"/>
  <c r="J96"/>
  <c r="J64"/>
  <c r="J31"/>
  <c i="1" r="AG63"/>
  <c i="10" r="J99"/>
  <c r="BE99"/>
  <c r="J34"/>
  <c i="1" r="AV63"/>
  <c i="10" r="F34"/>
  <c i="1" r="AZ63"/>
  <c i="10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62"/>
  <c r="AX62"/>
  <c i="9"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72"/>
  <c r="J71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39"/>
  <c r="BH139"/>
  <c r="BG139"/>
  <c r="BF139"/>
  <c r="T139"/>
  <c r="T138"/>
  <c r="R139"/>
  <c r="R138"/>
  <c r="P139"/>
  <c r="P138"/>
  <c r="BK139"/>
  <c r="BK138"/>
  <c r="J138"/>
  <c r="J139"/>
  <c r="BE139"/>
  <c r="J70"/>
  <c r="BI137"/>
  <c r="BH137"/>
  <c r="BG137"/>
  <c r="BF137"/>
  <c r="T137"/>
  <c r="T136"/>
  <c r="R137"/>
  <c r="R136"/>
  <c r="P137"/>
  <c r="P136"/>
  <c r="BK137"/>
  <c r="BK136"/>
  <c r="J136"/>
  <c r="J137"/>
  <c r="BE137"/>
  <c r="J69"/>
  <c r="BI131"/>
  <c r="BH131"/>
  <c r="BG131"/>
  <c r="BF131"/>
  <c r="T131"/>
  <c r="T130"/>
  <c r="R131"/>
  <c r="R130"/>
  <c r="P131"/>
  <c r="P130"/>
  <c r="BK131"/>
  <c r="BK130"/>
  <c r="J130"/>
  <c r="J131"/>
  <c r="BE131"/>
  <c r="J68"/>
  <c r="BI126"/>
  <c r="BH126"/>
  <c r="BG126"/>
  <c r="BF126"/>
  <c r="T126"/>
  <c r="T125"/>
  <c r="R126"/>
  <c r="R125"/>
  <c r="P126"/>
  <c r="P125"/>
  <c r="BK126"/>
  <c r="BK125"/>
  <c r="J125"/>
  <c r="J126"/>
  <c r="BE126"/>
  <c r="J67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05"/>
  <c r="BH105"/>
  <c r="BG105"/>
  <c r="BF105"/>
  <c r="T105"/>
  <c r="R105"/>
  <c r="P105"/>
  <c r="BK105"/>
  <c r="J105"/>
  <c r="BE105"/>
  <c r="BI99"/>
  <c r="F38"/>
  <c i="1" r="BD62"/>
  <c i="9" r="BH99"/>
  <c r="F37"/>
  <c i="1" r="BC62"/>
  <c i="9" r="BG99"/>
  <c r="F36"/>
  <c i="1" r="BB62"/>
  <c i="9" r="BF99"/>
  <c r="J35"/>
  <c i="1" r="AW62"/>
  <c i="9" r="F35"/>
  <c i="1" r="BA62"/>
  <c i="9" r="T99"/>
  <c r="T98"/>
  <c r="T97"/>
  <c r="T96"/>
  <c r="R99"/>
  <c r="R98"/>
  <c r="R97"/>
  <c r="R96"/>
  <c r="P99"/>
  <c r="P98"/>
  <c r="P97"/>
  <c r="P96"/>
  <c i="1" r="AU62"/>
  <c i="9" r="BK99"/>
  <c r="BK98"/>
  <c r="J98"/>
  <c r="BK97"/>
  <c r="J97"/>
  <c r="BK96"/>
  <c r="J96"/>
  <c r="J64"/>
  <c r="J31"/>
  <c i="1" r="AG62"/>
  <c i="9" r="J99"/>
  <c r="BE99"/>
  <c r="J34"/>
  <c i="1" r="AV62"/>
  <c i="9" r="F34"/>
  <c i="1" r="AZ62"/>
  <c i="9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60"/>
  <c r="AX60"/>
  <c i="8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T98"/>
  <c r="R99"/>
  <c r="R98"/>
  <c r="P99"/>
  <c r="P98"/>
  <c r="BK99"/>
  <c r="BK98"/>
  <c r="J98"/>
  <c r="J99"/>
  <c r="BE99"/>
  <c r="J67"/>
  <c r="BI94"/>
  <c r="F38"/>
  <c i="1" r="BD60"/>
  <c i="8" r="BH94"/>
  <c r="F37"/>
  <c i="1" r="BC60"/>
  <c i="8" r="BG94"/>
  <c r="F36"/>
  <c i="1" r="BB60"/>
  <c i="8" r="BF94"/>
  <c r="J35"/>
  <c i="1" r="AW60"/>
  <c i="8" r="F35"/>
  <c i="1" r="BA60"/>
  <c i="8" r="T94"/>
  <c r="T93"/>
  <c r="T92"/>
  <c r="T91"/>
  <c r="R94"/>
  <c r="R93"/>
  <c r="R92"/>
  <c r="R91"/>
  <c r="P94"/>
  <c r="P93"/>
  <c r="P92"/>
  <c r="P91"/>
  <c i="1" r="AU60"/>
  <c i="8" r="BK94"/>
  <c r="BK93"/>
  <c r="J93"/>
  <c r="BK92"/>
  <c r="J92"/>
  <c r="BK91"/>
  <c r="J91"/>
  <c r="J64"/>
  <c r="J31"/>
  <c i="1" r="AG60"/>
  <c i="8" r="J94"/>
  <c r="BE94"/>
  <c r="J34"/>
  <c i="1" r="AV60"/>
  <c i="8" r="F34"/>
  <c i="1" r="AZ60"/>
  <c i="8" r="J66"/>
  <c r="J65"/>
  <c r="F85"/>
  <c r="E83"/>
  <c r="F57"/>
  <c r="E55"/>
  <c r="J40"/>
  <c r="J25"/>
  <c r="E25"/>
  <c r="J87"/>
  <c r="J59"/>
  <c r="J24"/>
  <c r="J22"/>
  <c r="E22"/>
  <c r="F88"/>
  <c r="F60"/>
  <c r="J21"/>
  <c r="J19"/>
  <c r="E19"/>
  <c r="F87"/>
  <c r="F59"/>
  <c r="J18"/>
  <c r="J16"/>
  <c r="J85"/>
  <c r="J57"/>
  <c r="E7"/>
  <c r="E77"/>
  <c r="E49"/>
  <c i="1" r="AY59"/>
  <c r="AX59"/>
  <c i="7" r="BI203"/>
  <c r="BH203"/>
  <c r="BG203"/>
  <c r="BF203"/>
  <c r="T203"/>
  <c r="T202"/>
  <c r="T201"/>
  <c r="R203"/>
  <c r="R202"/>
  <c r="R201"/>
  <c r="P203"/>
  <c r="P202"/>
  <c r="P201"/>
  <c r="BK203"/>
  <c r="BK202"/>
  <c r="J202"/>
  <c r="BK201"/>
  <c r="J201"/>
  <c r="J203"/>
  <c r="BE203"/>
  <c r="J70"/>
  <c r="J69"/>
  <c r="BI197"/>
  <c r="BH197"/>
  <c r="BG197"/>
  <c r="BF197"/>
  <c r="T197"/>
  <c r="T196"/>
  <c r="R197"/>
  <c r="R196"/>
  <c r="P197"/>
  <c r="P196"/>
  <c r="BK197"/>
  <c r="BK196"/>
  <c r="J196"/>
  <c r="J197"/>
  <c r="BE197"/>
  <c r="J68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0"/>
  <c r="BH170"/>
  <c r="BG170"/>
  <c r="BF170"/>
  <c r="T170"/>
  <c r="R170"/>
  <c r="P170"/>
  <c r="BK170"/>
  <c r="J170"/>
  <c r="BE170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2"/>
  <c r="BH102"/>
  <c r="BG102"/>
  <c r="BF102"/>
  <c r="T102"/>
  <c r="T101"/>
  <c r="R102"/>
  <c r="R101"/>
  <c r="P102"/>
  <c r="P101"/>
  <c r="BK102"/>
  <c r="BK101"/>
  <c r="J101"/>
  <c r="J102"/>
  <c r="BE102"/>
  <c r="J67"/>
  <c r="BI97"/>
  <c r="F38"/>
  <c i="1" r="BD59"/>
  <c i="7" r="BH97"/>
  <c r="F37"/>
  <c i="1" r="BC59"/>
  <c i="7" r="BG97"/>
  <c r="F36"/>
  <c i="1" r="BB59"/>
  <c i="7" r="BF97"/>
  <c r="J35"/>
  <c i="1" r="AW59"/>
  <c i="7" r="F35"/>
  <c i="1" r="BA59"/>
  <c i="7" r="T97"/>
  <c r="T96"/>
  <c r="T95"/>
  <c r="T94"/>
  <c r="R97"/>
  <c r="R96"/>
  <c r="R95"/>
  <c r="R94"/>
  <c r="P97"/>
  <c r="P96"/>
  <c r="P95"/>
  <c r="P94"/>
  <c i="1" r="AU59"/>
  <c i="7" r="BK97"/>
  <c r="BK96"/>
  <c r="J96"/>
  <c r="BK95"/>
  <c r="J95"/>
  <c r="BK94"/>
  <c r="J94"/>
  <c r="J64"/>
  <c r="J31"/>
  <c i="1" r="AG59"/>
  <c i="7" r="J97"/>
  <c r="BE97"/>
  <c r="J34"/>
  <c i="1" r="AV59"/>
  <c i="7" r="F34"/>
  <c i="1" r="AZ59"/>
  <c i="7" r="J66"/>
  <c r="J65"/>
  <c r="F88"/>
  <c r="E86"/>
  <c r="F57"/>
  <c r="E55"/>
  <c r="J40"/>
  <c r="J25"/>
  <c r="E25"/>
  <c r="J90"/>
  <c r="J59"/>
  <c r="J24"/>
  <c r="J22"/>
  <c r="E22"/>
  <c r="F91"/>
  <c r="F60"/>
  <c r="J21"/>
  <c r="J19"/>
  <c r="E19"/>
  <c r="F90"/>
  <c r="F59"/>
  <c r="J18"/>
  <c r="J16"/>
  <c r="J88"/>
  <c r="J57"/>
  <c r="E7"/>
  <c r="E80"/>
  <c r="E49"/>
  <c i="1" r="AY58"/>
  <c r="AX58"/>
  <c i="6" r="BI431"/>
  <c r="BH431"/>
  <c r="BG431"/>
  <c r="BF431"/>
  <c r="T431"/>
  <c r="R431"/>
  <c r="P431"/>
  <c r="BK431"/>
  <c r="J431"/>
  <c r="BE431"/>
  <c r="BI423"/>
  <c r="BH423"/>
  <c r="BG423"/>
  <c r="BF423"/>
  <c r="T423"/>
  <c r="R423"/>
  <c r="P423"/>
  <c r="BK423"/>
  <c r="J423"/>
  <c r="BE423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397"/>
  <c r="BH397"/>
  <c r="BG397"/>
  <c r="BF397"/>
  <c r="T397"/>
  <c r="T396"/>
  <c r="R397"/>
  <c r="R396"/>
  <c r="P397"/>
  <c r="P396"/>
  <c r="BK397"/>
  <c r="BK396"/>
  <c r="J396"/>
  <c r="J397"/>
  <c r="BE397"/>
  <c r="J73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T377"/>
  <c r="R378"/>
  <c r="R377"/>
  <c r="P378"/>
  <c r="P377"/>
  <c r="BK378"/>
  <c r="BK377"/>
  <c r="J377"/>
  <c r="J378"/>
  <c r="BE378"/>
  <c r="J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30"/>
  <c r="BH330"/>
  <c r="BG330"/>
  <c r="BF330"/>
  <c r="T330"/>
  <c r="R330"/>
  <c r="P330"/>
  <c r="BK330"/>
  <c r="J330"/>
  <c r="BE330"/>
  <c r="BI324"/>
  <c r="BH324"/>
  <c r="BG324"/>
  <c r="BF324"/>
  <c r="T324"/>
  <c r="T323"/>
  <c r="R324"/>
  <c r="R323"/>
  <c r="P324"/>
  <c r="P323"/>
  <c r="BK324"/>
  <c r="BK323"/>
  <c r="J323"/>
  <c r="J324"/>
  <c r="BE324"/>
  <c r="J71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09"/>
  <c r="BH309"/>
  <c r="BG309"/>
  <c r="BF309"/>
  <c r="T309"/>
  <c r="R309"/>
  <c r="P309"/>
  <c r="BK309"/>
  <c r="J309"/>
  <c r="BE30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88"/>
  <c r="BH288"/>
  <c r="BG288"/>
  <c r="BF288"/>
  <c r="T288"/>
  <c r="R288"/>
  <c r="P288"/>
  <c r="BK288"/>
  <c r="J288"/>
  <c r="BE288"/>
  <c r="BI277"/>
  <c r="BH277"/>
  <c r="BG277"/>
  <c r="BF277"/>
  <c r="T277"/>
  <c r="R277"/>
  <c r="P277"/>
  <c r="BK277"/>
  <c r="J277"/>
  <c r="BE277"/>
  <c r="BI268"/>
  <c r="BH268"/>
  <c r="BG268"/>
  <c r="BF268"/>
  <c r="T268"/>
  <c r="T267"/>
  <c r="R268"/>
  <c r="R267"/>
  <c r="P268"/>
  <c r="P267"/>
  <c r="BK268"/>
  <c r="BK267"/>
  <c r="J267"/>
  <c r="J268"/>
  <c r="BE268"/>
  <c r="J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4"/>
  <c r="BH254"/>
  <c r="BG254"/>
  <c r="BF254"/>
  <c r="T254"/>
  <c r="R254"/>
  <c r="P254"/>
  <c r="BK254"/>
  <c r="J254"/>
  <c r="BE254"/>
  <c r="BI244"/>
  <c r="BH244"/>
  <c r="BG244"/>
  <c r="BF244"/>
  <c r="T244"/>
  <c r="T243"/>
  <c r="R244"/>
  <c r="R243"/>
  <c r="P244"/>
  <c r="P243"/>
  <c r="BK244"/>
  <c r="BK243"/>
  <c r="J243"/>
  <c r="J244"/>
  <c r="BE244"/>
  <c r="J69"/>
  <c r="BI239"/>
  <c r="BH239"/>
  <c r="BG239"/>
  <c r="BF239"/>
  <c r="T239"/>
  <c r="T238"/>
  <c r="R239"/>
  <c r="R238"/>
  <c r="P239"/>
  <c r="P238"/>
  <c r="BK239"/>
  <c r="BK238"/>
  <c r="J238"/>
  <c r="J239"/>
  <c r="BE239"/>
  <c r="J68"/>
  <c r="BI237"/>
  <c r="BH237"/>
  <c r="BG237"/>
  <c r="BF237"/>
  <c r="T237"/>
  <c r="R237"/>
  <c r="P237"/>
  <c r="BK237"/>
  <c r="J237"/>
  <c r="BE237"/>
  <c r="BI231"/>
  <c r="BH231"/>
  <c r="BG231"/>
  <c r="BF231"/>
  <c r="T231"/>
  <c r="R231"/>
  <c r="P231"/>
  <c r="BK231"/>
  <c r="J231"/>
  <c r="BE231"/>
  <c r="BI226"/>
  <c r="BH226"/>
  <c r="BG226"/>
  <c r="BF226"/>
  <c r="T226"/>
  <c r="R226"/>
  <c r="P226"/>
  <c r="BK226"/>
  <c r="J226"/>
  <c r="BE226"/>
  <c r="BI222"/>
  <c r="BH222"/>
  <c r="BG222"/>
  <c r="BF222"/>
  <c r="T222"/>
  <c r="T221"/>
  <c r="R222"/>
  <c r="R221"/>
  <c r="P222"/>
  <c r="P221"/>
  <c r="BK222"/>
  <c r="BK221"/>
  <c r="J221"/>
  <c r="J222"/>
  <c r="BE222"/>
  <c r="J67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09"/>
  <c r="BH109"/>
  <c r="BG109"/>
  <c r="BF109"/>
  <c r="T109"/>
  <c r="R109"/>
  <c r="P109"/>
  <c r="BK109"/>
  <c r="J109"/>
  <c r="BE109"/>
  <c r="BI100"/>
  <c r="F38"/>
  <c i="1" r="BD58"/>
  <c i="6" r="BH100"/>
  <c r="F37"/>
  <c i="1" r="BC58"/>
  <c i="6" r="BG100"/>
  <c r="F36"/>
  <c i="1" r="BB58"/>
  <c i="6" r="BF100"/>
  <c r="J35"/>
  <c i="1" r="AW58"/>
  <c i="6" r="F35"/>
  <c i="1" r="BA58"/>
  <c i="6" r="T100"/>
  <c r="T99"/>
  <c r="T98"/>
  <c r="T97"/>
  <c r="R100"/>
  <c r="R99"/>
  <c r="R98"/>
  <c r="R97"/>
  <c r="P100"/>
  <c r="P99"/>
  <c r="P98"/>
  <c r="P97"/>
  <c i="1" r="AU58"/>
  <c i="6" r="BK100"/>
  <c r="BK99"/>
  <c r="J99"/>
  <c r="BK98"/>
  <c r="J98"/>
  <c r="BK97"/>
  <c r="J97"/>
  <c r="J64"/>
  <c r="J31"/>
  <c i="1" r="AG58"/>
  <c i="6" r="J100"/>
  <c r="BE100"/>
  <c r="J34"/>
  <c i="1" r="AV58"/>
  <c i="6" r="F34"/>
  <c i="1" r="AZ58"/>
  <c i="6" r="J66"/>
  <c r="J65"/>
  <c r="F91"/>
  <c r="E89"/>
  <c r="F57"/>
  <c r="E55"/>
  <c r="J40"/>
  <c r="J25"/>
  <c r="E25"/>
  <c r="J93"/>
  <c r="J59"/>
  <c r="J24"/>
  <c r="J22"/>
  <c r="E22"/>
  <c r="F94"/>
  <c r="F60"/>
  <c r="J21"/>
  <c r="J19"/>
  <c r="E19"/>
  <c r="F93"/>
  <c r="F59"/>
  <c r="J18"/>
  <c r="J16"/>
  <c r="J91"/>
  <c r="J57"/>
  <c r="E7"/>
  <c r="E83"/>
  <c r="E49"/>
  <c i="1" r="AY57"/>
  <c r="AX57"/>
  <c i="5"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298"/>
  <c r="BH298"/>
  <c r="BG298"/>
  <c r="BF298"/>
  <c r="T298"/>
  <c r="T297"/>
  <c r="R298"/>
  <c r="R297"/>
  <c r="P298"/>
  <c r="P297"/>
  <c r="BK298"/>
  <c r="BK297"/>
  <c r="J297"/>
  <c r="J298"/>
  <c r="BE298"/>
  <c r="J69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T268"/>
  <c r="R269"/>
  <c r="R268"/>
  <c r="P269"/>
  <c r="P268"/>
  <c r="BK269"/>
  <c r="BK268"/>
  <c r="J268"/>
  <c r="J269"/>
  <c r="BE269"/>
  <c r="J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2"/>
  <c r="BH242"/>
  <c r="BG242"/>
  <c r="BF242"/>
  <c r="T242"/>
  <c r="R242"/>
  <c r="P242"/>
  <c r="BK242"/>
  <c r="J242"/>
  <c r="BE242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27"/>
  <c r="BH227"/>
  <c r="BG227"/>
  <c r="BF227"/>
  <c r="T227"/>
  <c r="R227"/>
  <c r="P227"/>
  <c r="BK227"/>
  <c r="J227"/>
  <c r="BE227"/>
  <c r="BI220"/>
  <c r="BH220"/>
  <c r="BG220"/>
  <c r="BF220"/>
  <c r="T220"/>
  <c r="R220"/>
  <c r="P220"/>
  <c r="BK220"/>
  <c r="J220"/>
  <c r="BE220"/>
  <c r="BI213"/>
  <c r="BH213"/>
  <c r="BG213"/>
  <c r="BF213"/>
  <c r="T213"/>
  <c r="R213"/>
  <c r="P213"/>
  <c r="BK213"/>
  <c r="J213"/>
  <c r="BE213"/>
  <c r="BI208"/>
  <c r="BH208"/>
  <c r="BG208"/>
  <c r="BF208"/>
  <c r="T208"/>
  <c r="T207"/>
  <c r="R208"/>
  <c r="R207"/>
  <c r="P208"/>
  <c r="P207"/>
  <c r="BK208"/>
  <c r="BK207"/>
  <c r="J207"/>
  <c r="J208"/>
  <c r="BE208"/>
  <c r="J6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6"/>
  <c r="F38"/>
  <c i="1" r="BD57"/>
  <c i="5" r="BH96"/>
  <c r="F37"/>
  <c i="1" r="BC57"/>
  <c i="5" r="BG96"/>
  <c r="F36"/>
  <c i="1" r="BB57"/>
  <c i="5" r="BF96"/>
  <c r="J35"/>
  <c i="1" r="AW57"/>
  <c i="5" r="F35"/>
  <c i="1" r="BA57"/>
  <c i="5" r="T96"/>
  <c r="T95"/>
  <c r="T94"/>
  <c r="T93"/>
  <c r="R96"/>
  <c r="R95"/>
  <c r="R94"/>
  <c r="R93"/>
  <c r="P96"/>
  <c r="P95"/>
  <c r="P94"/>
  <c r="P93"/>
  <c i="1" r="AU57"/>
  <c i="5" r="BK96"/>
  <c r="BK95"/>
  <c r="J95"/>
  <c r="BK94"/>
  <c r="J94"/>
  <c r="BK93"/>
  <c r="J93"/>
  <c r="J64"/>
  <c r="J31"/>
  <c i="1" r="AG57"/>
  <c i="5" r="J96"/>
  <c r="BE96"/>
  <c r="J34"/>
  <c i="1" r="AV57"/>
  <c i="5" r="F34"/>
  <c i="1" r="AZ57"/>
  <c i="5" r="J66"/>
  <c r="J65"/>
  <c r="F87"/>
  <c r="E85"/>
  <c r="F57"/>
  <c r="E55"/>
  <c r="J40"/>
  <c r="J25"/>
  <c r="E25"/>
  <c r="J89"/>
  <c r="J59"/>
  <c r="J24"/>
  <c r="J22"/>
  <c r="E22"/>
  <c r="F90"/>
  <c r="F60"/>
  <c r="J21"/>
  <c r="J19"/>
  <c r="E19"/>
  <c r="F89"/>
  <c r="F59"/>
  <c r="J18"/>
  <c r="J16"/>
  <c r="J87"/>
  <c r="J57"/>
  <c r="E7"/>
  <c r="E79"/>
  <c r="E49"/>
  <c i="1" r="AY56"/>
  <c r="AX56"/>
  <c i="4"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4"/>
  <c r="BH164"/>
  <c r="BG164"/>
  <c r="BF164"/>
  <c r="T164"/>
  <c r="T163"/>
  <c r="T162"/>
  <c r="R164"/>
  <c r="R163"/>
  <c r="R162"/>
  <c r="P164"/>
  <c r="P163"/>
  <c r="P162"/>
  <c r="BK164"/>
  <c r="BK163"/>
  <c r="J163"/>
  <c r="BK162"/>
  <c r="J162"/>
  <c r="J164"/>
  <c r="BE164"/>
  <c r="J72"/>
  <c r="J7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49"/>
  <c r="BH149"/>
  <c r="BG149"/>
  <c r="BF149"/>
  <c r="T149"/>
  <c r="T148"/>
  <c r="R149"/>
  <c r="R148"/>
  <c r="P149"/>
  <c r="P148"/>
  <c r="BK149"/>
  <c r="BK148"/>
  <c r="J148"/>
  <c r="J149"/>
  <c r="BE149"/>
  <c r="J70"/>
  <c r="BI147"/>
  <c r="BH147"/>
  <c r="BG147"/>
  <c r="BF147"/>
  <c r="T147"/>
  <c r="T146"/>
  <c r="R147"/>
  <c r="R146"/>
  <c r="P147"/>
  <c r="P146"/>
  <c r="BK147"/>
  <c r="BK146"/>
  <c r="J146"/>
  <c r="J147"/>
  <c r="BE147"/>
  <c r="J69"/>
  <c r="BI141"/>
  <c r="BH141"/>
  <c r="BG141"/>
  <c r="BF141"/>
  <c r="T141"/>
  <c r="T140"/>
  <c r="R141"/>
  <c r="R140"/>
  <c r="P141"/>
  <c r="P140"/>
  <c r="BK141"/>
  <c r="BK140"/>
  <c r="J140"/>
  <c r="J141"/>
  <c r="BE141"/>
  <c r="J68"/>
  <c r="BI136"/>
  <c r="BH136"/>
  <c r="BG136"/>
  <c r="BF136"/>
  <c r="T136"/>
  <c r="T135"/>
  <c r="R136"/>
  <c r="R135"/>
  <c r="P136"/>
  <c r="P135"/>
  <c r="BK136"/>
  <c r="BK135"/>
  <c r="J135"/>
  <c r="J136"/>
  <c r="BE136"/>
  <c r="J67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5"/>
  <c r="BH115"/>
  <c r="BG115"/>
  <c r="BF115"/>
  <c r="T115"/>
  <c r="R115"/>
  <c r="P115"/>
  <c r="BK115"/>
  <c r="J115"/>
  <c r="BE115"/>
  <c r="BI107"/>
  <c r="BH107"/>
  <c r="BG107"/>
  <c r="BF107"/>
  <c r="T107"/>
  <c r="R107"/>
  <c r="P107"/>
  <c r="BK107"/>
  <c r="J107"/>
  <c r="BE107"/>
  <c r="BI99"/>
  <c r="F38"/>
  <c i="1" r="BD56"/>
  <c i="4" r="BH99"/>
  <c r="F37"/>
  <c i="1" r="BC56"/>
  <c i="4" r="BG99"/>
  <c r="F36"/>
  <c i="1" r="BB56"/>
  <c i="4" r="BF99"/>
  <c r="J35"/>
  <c i="1" r="AW56"/>
  <c i="4" r="F35"/>
  <c i="1" r="BA56"/>
  <c i="4" r="T99"/>
  <c r="T98"/>
  <c r="T97"/>
  <c r="T96"/>
  <c r="R99"/>
  <c r="R98"/>
  <c r="R97"/>
  <c r="R96"/>
  <c r="P99"/>
  <c r="P98"/>
  <c r="P97"/>
  <c r="P96"/>
  <c i="1" r="AU56"/>
  <c i="4" r="BK99"/>
  <c r="BK98"/>
  <c r="J98"/>
  <c r="BK97"/>
  <c r="J97"/>
  <c r="BK96"/>
  <c r="J96"/>
  <c r="J64"/>
  <c r="J31"/>
  <c i="1" r="AG56"/>
  <c i="4" r="J99"/>
  <c r="BE99"/>
  <c r="J34"/>
  <c i="1" r="AV56"/>
  <c i="4" r="F34"/>
  <c i="1" r="AZ56"/>
  <c i="4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54"/>
  <c r="AX54"/>
  <c i="3" r="BI95"/>
  <c r="BH95"/>
  <c r="BG95"/>
  <c r="BF95"/>
  <c r="T95"/>
  <c r="T94"/>
  <c r="R95"/>
  <c r="R94"/>
  <c r="P95"/>
  <c r="P94"/>
  <c r="BK95"/>
  <c r="BK94"/>
  <c r="J94"/>
  <c r="J95"/>
  <c r="BE95"/>
  <c r="J6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3"/>
  <c r="BI89"/>
  <c r="F36"/>
  <c i="1" r="BD54"/>
  <c i="3" r="BH89"/>
  <c r="F35"/>
  <c i="1" r="BC54"/>
  <c i="3" r="BG89"/>
  <c r="F34"/>
  <c i="1" r="BB54"/>
  <c i="3" r="BF89"/>
  <c r="J33"/>
  <c i="1" r="AW54"/>
  <c i="3" r="F33"/>
  <c i="1" r="BA54"/>
  <c i="3" r="T89"/>
  <c r="T88"/>
  <c r="T87"/>
  <c r="T86"/>
  <c r="R89"/>
  <c r="R88"/>
  <c r="R87"/>
  <c r="R86"/>
  <c r="P89"/>
  <c r="P88"/>
  <c r="P87"/>
  <c r="P86"/>
  <c i="1" r="AU54"/>
  <c i="3" r="BK89"/>
  <c r="BK88"/>
  <c r="J88"/>
  <c r="BK87"/>
  <c r="J87"/>
  <c r="BK86"/>
  <c r="J86"/>
  <c r="J60"/>
  <c r="J29"/>
  <c i="1" r="AG54"/>
  <c i="3" r="J89"/>
  <c r="BE89"/>
  <c r="J32"/>
  <c i="1" r="AV54"/>
  <c i="3" r="F32"/>
  <c i="1" r="AZ54"/>
  <c i="3" r="J62"/>
  <c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3"/>
  <c r="AX53"/>
  <c i="2"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6"/>
  <c r="BI101"/>
  <c r="BH101"/>
  <c r="BG101"/>
  <c r="BF101"/>
  <c r="T101"/>
  <c r="T100"/>
  <c r="R101"/>
  <c r="R100"/>
  <c r="P101"/>
  <c r="P100"/>
  <c r="BK101"/>
  <c r="BK100"/>
  <c r="J100"/>
  <c r="J101"/>
  <c r="BE101"/>
  <c r="J65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4"/>
  <c r="BI96"/>
  <c r="BH96"/>
  <c r="BG96"/>
  <c r="BF96"/>
  <c r="T96"/>
  <c r="T95"/>
  <c r="R96"/>
  <c r="R95"/>
  <c r="P96"/>
  <c r="P95"/>
  <c r="BK96"/>
  <c r="BK95"/>
  <c r="J95"/>
  <c r="J96"/>
  <c r="BE96"/>
  <c r="J63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3"/>
  <c i="2" r="BH91"/>
  <c r="F35"/>
  <c i="1" r="BC53"/>
  <c i="2" r="BG91"/>
  <c r="F34"/>
  <c i="1" r="BB53"/>
  <c i="2" r="BF91"/>
  <c r="J33"/>
  <c i="1" r="AW53"/>
  <c i="2" r="F33"/>
  <c i="1" r="BA53"/>
  <c i="2" r="T91"/>
  <c r="T90"/>
  <c r="T89"/>
  <c r="T88"/>
  <c r="R91"/>
  <c r="R90"/>
  <c r="R89"/>
  <c r="R88"/>
  <c r="P91"/>
  <c r="P90"/>
  <c r="P89"/>
  <c r="P88"/>
  <c i="1" r="AU53"/>
  <c i="2" r="BK91"/>
  <c r="BK90"/>
  <c r="J90"/>
  <c r="BK89"/>
  <c r="J89"/>
  <c r="BK88"/>
  <c r="J88"/>
  <c r="J60"/>
  <c r="J29"/>
  <c i="1" r="AG53"/>
  <c i="2" r="J91"/>
  <c r="BE91"/>
  <c r="J32"/>
  <c i="1" r="AV53"/>
  <c i="2" r="F32"/>
  <c i="1" r="AZ53"/>
  <c i="2" r="J62"/>
  <c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BD61"/>
  <c r="BC61"/>
  <c r="BB61"/>
  <c r="BA61"/>
  <c r="AZ61"/>
  <c r="AY61"/>
  <c r="AX61"/>
  <c r="AW61"/>
  <c r="AV61"/>
  <c r="AU61"/>
  <c r="AT61"/>
  <c r="AS61"/>
  <c r="AG61"/>
  <c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4"/>
  <c r="AN64"/>
  <c r="AT63"/>
  <c r="AN63"/>
  <c r="AT62"/>
  <c r="AN62"/>
  <c r="AN61"/>
  <c r="AT60"/>
  <c r="AN60"/>
  <c r="AT59"/>
  <c r="AN59"/>
  <c r="AT58"/>
  <c r="AN58"/>
  <c r="AT57"/>
  <c r="AN57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<sst xmlns="http://schemas.openxmlformats.org/spreadsheetml/2006/main">
  <si>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</si>
  <si>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</si>
  <si>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</si>
  <si>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</si>
  <si>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</si>
  <si>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</si>
  <si>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</si>
  <si>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{08a770a5-8ab2-4ce7-bc96-623818c2cfbb}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</si>
  <si>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</si>
  <si>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</si>
  <si>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</si>
  <si>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</si>
  <si>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</si>
  <si>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</si>
  <si>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</si>
  <si>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</si>
  <si>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</si>
  <si>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2017-6-5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</si>
  <si>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</si>
  <si>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</si>
  <si>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Cyklostezka Bratrušov - 2.rozpočet</t>
  </si>
  <si>
    <t>KSO:</t>
  </si>
  <si>
    <t>CC-CZ:</t>
  </si>
  <si>
    <t>Místo:</t>
  </si>
  <si>
    <t>Bratrušov</t>
  </si>
  <si>
    <t>Datum:</t>
  </si>
  <si>
    <t>5.6.2017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</si>
  <si>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</si>
  <si>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</si>
  <si>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</si>
  <si>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</si>
  <si>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</si>
  <si>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</si>
  <si>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</si>
  <si>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</si>
  <si>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</si>
  <si>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</si>
  <si>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</si>
  <si>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</si>
  <si>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</si>
  <si>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</si>
  <si>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</si>
  <si>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</si>
  <si>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</si>
  <si>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</si>
  <si>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</si>
  <si>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</si>
  <si>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</si>
  <si>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</si>
  <si>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</si>
  <si>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</si>
  <si>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</si>
  <si>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</si>
  <si>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</si>
  <si>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</si>
  <si>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</si>
  <si>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</si>
  <si>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</si>
  <si>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</si>
  <si>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</si>
  <si>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</si>
  <si>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</si>
  <si>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</si>
  <si>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</si>
  <si>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</si>
  <si>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</si>
  <si>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</si>
  <si>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</si>
  <si>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</si>
  <si>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</si>
  <si>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</si>
  <si>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</si>
  <si>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</si>
  <si>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</si>
  <si>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2.ROZPOČET</t>
  </si>
  <si>
    <t>BEZPEČNOST DOPRAVY</t>
  </si>
  <si>
    <t>STA</t>
  </si>
  <si>
    <t>1</t>
  </si>
  <si>
    <t>{0a792552-8fa3-43d4-89f0-7c96d30ef207}</t>
  </si>
  <si>
    <t>2</t>
  </si>
  <si>
    <t>/</t>
  </si>
  <si>
    <t>OS 002.NN</t>
  </si>
  <si>
    <t>Vedlejší rozpočtové náklady - neuznatelné náklady</t>
  </si>
  <si>
    <t>Soupis</t>
  </si>
  <si>
    <t>{a98eefd2-5919-42f2-9068-84564991255c}</t>
  </si>
  <si>
    <t>OS 002.UN</t>
  </si>
  <si>
    <t>Vedlejší rozpočtové náklady - uznatelné náklady</t>
  </si>
  <si>
    <t>{f8904423-d620-4801-9637-1e33b98c9c37}</t>
  </si>
  <si>
    <t>SO 102</t>
  </si>
  <si>
    <t>Vjezdová brána Šumperk</t>
  </si>
  <si>
    <t>{ea81f92f-f18e-47fc-8fe6-154004705bd1}</t>
  </si>
  <si>
    <t>OS 102.1.NN</t>
  </si>
  <si>
    <t>Rozšíření komunikace s vložením vjezdové brány Šumperk - neuznatelné náklady</t>
  </si>
  <si>
    <t>3</t>
  </si>
  <si>
    <t>{f49fef3c-8cfb-479d-b8a3-6ed8e8aaf858}</t>
  </si>
  <si>
    <t>OS 102.1.UN</t>
  </si>
  <si>
    <t>Rozšíření komunikace s vložením vjezdové brány Šumperk - uznatelné náklady</t>
  </si>
  <si>
    <t>{33bb98ab-510f-4081-a96c-7e46f1436050}</t>
  </si>
  <si>
    <t>OS 102.2.NN</t>
  </si>
  <si>
    <t>Úprava odvodnění komunikace u křižovatky s ulicí Zemědělská - neuznatelné náklady</t>
  </si>
  <si>
    <t>{6bf1d66b-ffce-406c-8959-2615eff29be5}</t>
  </si>
  <si>
    <t>OS 102.3.UN</t>
  </si>
  <si>
    <t>Dopravní značení - uznatelné náklady</t>
  </si>
  <si>
    <t>{e344eed5-6c34-4ba2-9282-4146f61f5b49}</t>
  </si>
  <si>
    <t>OS 102.4.NN</t>
  </si>
  <si>
    <t>Dopravní značení - neuznatelné náklady</t>
  </si>
  <si>
    <t>{e28969f1-ab41-4759-8eaa-a65ee5f3e8b9}</t>
  </si>
  <si>
    <t>SO 103</t>
  </si>
  <si>
    <t>Vjezdová brána Bratrušov</t>
  </si>
  <si>
    <t>{3e6e60fa-d623-48cf-b54c-2edf9918a035}</t>
  </si>
  <si>
    <t>OS 103.1.NN</t>
  </si>
  <si>
    <t>Rozšíření komunikace s vložením vjezdové brány Bratrušov - neuznatelné náklady</t>
  </si>
  <si>
    <t>{e4334d26-8641-424e-8a93-85d4198ab54e}</t>
  </si>
  <si>
    <t>OS 103.1.UN</t>
  </si>
  <si>
    <t>Rozšíření komunikace s vložením vjezdové brány Bratrušov - uznatelné náklady</t>
  </si>
  <si>
    <t>{e8a95058-59a4-4211-88bb-8e2d66d82983}</t>
  </si>
  <si>
    <t>OS 103.2.UN</t>
  </si>
  <si>
    <t>{6837377c-baee-405a-838b-e9d0af9a3a80}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</si>
  <si>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</si>
  <si>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</si>
  <si>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</si>
  <si>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</si>
  <si>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</si>
  <si>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</si>
  <si>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</si>
  <si>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2.ROZPOČET - BEZPEČNOST DOPRAVY</t>
  </si>
  <si>
    <t>Soupis:</t>
  </si>
  <si>
    <t>OS 002.NN - Vedlejší rozpočtové náklady - neuznatelné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</si>
  <si>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</si>
  <si>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</si>
  <si>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</si>
  <si>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</si>
  <si>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</si>
  <si>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</si>
  <si>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</si>
  <si>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</si>
  <si>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</si>
  <si>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</si>
  <si>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</si>
  <si>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</si>
  <si>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</si>
  <si>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</si>
  <si>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</si>
  <si>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</si>
  <si>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</si>
  <si>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</si>
  <si>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</si>
  <si>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</si>
  <si>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</si>
  <si>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</si>
  <si>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</si>
  <si>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</si>
  <si>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</si>
  <si>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</si>
  <si>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</si>
  <si>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</si>
  <si>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</si>
  <si>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</si>
  <si>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</si>
  <si>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</si>
  <si>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</si>
  <si>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Geometrický plán pro majetkoprávní vypořádání</t>
  </si>
  <si>
    <t>kpl</t>
  </si>
  <si>
    <t>CS ÚRS 2017 01</t>
  </si>
  <si>
    <t>1024</t>
  </si>
  <si>
    <t>-1960049267</t>
  </si>
  <si>
    <t>012203000</t>
  </si>
  <si>
    <t>Geodetické zaměření rohů stavby, stabilizace bodů a sestavení laviček._x000d_
Vyhotovení protokolu o vytyčení stavby se seznamem souřadnic vytyčených bodů a jejich polohopisnými (S-JTSK) a výškovými (Bpv) hodnotami._x000d_
Včetně vytyčení inženýrských sítí.</t>
  </si>
  <si>
    <t>1703975573</t>
  </si>
  <si>
    <t>4</t>
  </si>
  <si>
    <t>013244000</t>
  </si>
  <si>
    <t>Veškeré náklady na zpracování, kontrolu a vypracování výrobní dokumentace</t>
  </si>
  <si>
    <t>211192753</t>
  </si>
  <si>
    <t>013254000</t>
  </si>
  <si>
    <t>Náklady na zpracování projektu skutečného provedení stavby</t>
  </si>
  <si>
    <t>483824131</t>
  </si>
  <si>
    <t>VRN2</t>
  </si>
  <si>
    <t>Příprava staveniště</t>
  </si>
  <si>
    <t>6</t>
  </si>
  <si>
    <t>020001000R</t>
  </si>
  <si>
    <t>Veškeré náklady na zajištění, zřízení a odstranění mezideponie dle potřeb dodavatele</t>
  </si>
  <si>
    <t>2135748750</t>
  </si>
  <si>
    <t>VRN3</t>
  </si>
  <si>
    <t>Zařízení staveniště</t>
  </si>
  <si>
    <t>10</t>
  </si>
  <si>
    <t>034503000</t>
  </si>
  <si>
    <t>Informační tabule - montáž, demontáž, materiál včetně náhrady v případě poškození.</t>
  </si>
  <si>
    <t>-1389255985</t>
  </si>
  <si>
    <t>11</t>
  </si>
  <si>
    <t>035103001</t>
  </si>
  <si>
    <t>Pronájem pozemků</t>
  </si>
  <si>
    <t>-1813141170</t>
  </si>
  <si>
    <t>VRN4</t>
  </si>
  <si>
    <t>Inženýrská činnost</t>
  </si>
  <si>
    <t>12</t>
  </si>
  <si>
    <t>043103000</t>
  </si>
  <si>
    <t>Veškeré zkoušky, testy a protokoly</t>
  </si>
  <si>
    <t>1441506613</t>
  </si>
  <si>
    <t>VRN9</t>
  </si>
  <si>
    <t>Ostatní náklady</t>
  </si>
  <si>
    <t>14</t>
  </si>
  <si>
    <t>090001000</t>
  </si>
  <si>
    <t>Pronájem pozemku včetně jeho úpravy do původního stavu.</t>
  </si>
  <si>
    <t>-1417186280</t>
  </si>
  <si>
    <t>090001000-2</t>
  </si>
  <si>
    <t>Ostatní náklady - fotodokumentace_x000d_
Včetně digitálního zpracování a předání.</t>
  </si>
  <si>
    <t>-638089841</t>
  </si>
  <si>
    <t>OS 002.UN - Vedlejší rozpočtové náklady - uznatelné náklady</t>
  </si>
  <si>
    <t>012303000</t>
  </si>
  <si>
    <t>Veškeré náklady na zajišťení zaměření skutečného provedení stavby.</t>
  </si>
  <si>
    <t>1098570056</t>
  </si>
  <si>
    <t>030001000</t>
  </si>
  <si>
    <t>Zařízení staveniště, oplocení požadovaných částí staveniště a přejezdy přes překopy</t>
  </si>
  <si>
    <t>-1143749948</t>
  </si>
  <si>
    <t>031002000R</t>
  </si>
  <si>
    <t>Související práce pro zařízení staveniště - zajištění staveništních cest</t>
  </si>
  <si>
    <t>678076831</t>
  </si>
  <si>
    <t>034403000</t>
  </si>
  <si>
    <t>Zajištění objízdné trasy (rozhodnutí), včetně veškerého dočasného dopravního značení, SSZ</t>
  </si>
  <si>
    <t>-1486334799</t>
  </si>
  <si>
    <t>045203000</t>
  </si>
  <si>
    <t>Inženýrská činnost kompletační a koordinační činnost kompletační činnost</t>
  </si>
  <si>
    <t>…</t>
  </si>
  <si>
    <t>1475019535</t>
  </si>
  <si>
    <t>SO 102 - Vjezdová brána Šumperk</t>
  </si>
  <si>
    <t>Úroveň 3:</t>
  </si>
  <si>
    <t>OS 102.1.NN - Rozšíření komunikace s vložením vjezdové brány Šumperk - neuznatelné náklady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</si>
  <si>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</si>
  <si>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</si>
  <si>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</si>
  <si>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</si>
  <si>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</si>
  <si>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</si>
  <si>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</si>
  <si>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</si>
  <si>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</si>
  <si>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</si>
  <si>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</si>
  <si>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</si>
  <si>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</si>
  <si>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m3</t>
  </si>
  <si>
    <t>477953312</t>
  </si>
  <si>
    <t>VV</t>
  </si>
  <si>
    <t>odstranění nánosu z krajnic</t>
  </si>
  <si>
    <t>(335+223)*0,1</t>
  </si>
  <si>
    <t>čištění příkopů</t>
  </si>
  <si>
    <t>150*0,3</t>
  </si>
  <si>
    <t>rýha pro chráničky VO</t>
  </si>
  <si>
    <t>(14*0,4*(1,2-0,9))</t>
  </si>
  <si>
    <t>Součet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</si>
  <si>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</si>
  <si>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</si>
  <si>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-1584643679</t>
  </si>
  <si>
    <t>odstranění nánosů z krajnic</t>
  </si>
  <si>
    <t>((335+223)*0,1)*10</t>
  </si>
  <si>
    <t>(150*0,3)*10</t>
  </si>
  <si>
    <t>rýha chráničky VO</t>
  </si>
  <si>
    <t>(14*0,4*(1,2-0,9))*10</t>
  </si>
  <si>
    <t>171201211</t>
  </si>
  <si>
    <t>Uložení sypaniny poplatek za uložení sypaniny na skládce (skládkovné)</t>
  </si>
  <si>
    <t>t</t>
  </si>
  <si>
    <t>383584621</t>
  </si>
  <si>
    <t>odstranění nánosů z krajnice</t>
  </si>
  <si>
    <t>((335+223)*0,1)*1,8</t>
  </si>
  <si>
    <t>(150*0,3)*1,8</t>
  </si>
  <si>
    <t>rýhy pro chráničku VO</t>
  </si>
  <si>
    <t>(0,4*0,3*14)*1,8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</si>
  <si>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</si>
  <si>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</si>
  <si>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1957059392</t>
  </si>
  <si>
    <t>obsyp chráničky VO</t>
  </si>
  <si>
    <t>14*0,4*0,2</t>
  </si>
  <si>
    <t>M</t>
  </si>
  <si>
    <t>583313460</t>
  </si>
  <si>
    <t>kamenivo těžené drobné frakce 0-4</t>
  </si>
  <si>
    <t>8</t>
  </si>
  <si>
    <t>-1337077926</t>
  </si>
  <si>
    <t>(14*0,4*0,2)*2</t>
  </si>
  <si>
    <t>181301116</t>
  </si>
  <si>
    <t>Rozprostření a urovnání ornice v rovině nebo ve svahu sklonu do 1:5 při souvislé ploše přes 500 m2, tl. vrstvy přes 300 do 400 mm_x000d_
Tloušťka vrstvy 350 mm</t>
  </si>
  <si>
    <t>m2</t>
  </si>
  <si>
    <t>513817484</t>
  </si>
  <si>
    <t>rozprostření přebytečné ornice, tl vrstvy 350mm</t>
  </si>
  <si>
    <t>1030</t>
  </si>
  <si>
    <t>Vodorovné konstrukce</t>
  </si>
  <si>
    <t>7</t>
  </si>
  <si>
    <t>451572111</t>
  </si>
  <si>
    <t>Lože pod potrubí, stoky a drobné objekty v otevřeném výkopu z kameniva drobného těženého 0 až 4 mm</t>
  </si>
  <si>
    <t>862524067</t>
  </si>
  <si>
    <t>lože pod chráničku VO</t>
  </si>
  <si>
    <t>14*0,4*0,1</t>
  </si>
  <si>
    <t>Komunikace pozemní</t>
  </si>
  <si>
    <t>564851111</t>
  </si>
  <si>
    <t>Podklad ze štěrkodrti ŠD s rozprostřením a zhutněním, po zhutnění tl. 150 mm</t>
  </si>
  <si>
    <t>1120136749</t>
  </si>
  <si>
    <t>ŠDb 0/32, 150 mm</t>
  </si>
  <si>
    <t>obnova stávajících vjezdů</t>
  </si>
  <si>
    <t>73</t>
  </si>
  <si>
    <t>Trubní vedení</t>
  </si>
  <si>
    <t>9</t>
  </si>
  <si>
    <t>899722112</t>
  </si>
  <si>
    <t>Krytí potrubí z plastů výstražnou fólií z PVC šířky 25 cm</t>
  </si>
  <si>
    <t>m</t>
  </si>
  <si>
    <t>-222108835</t>
  </si>
  <si>
    <t>Ostatní konstrukce a práce, bourání</t>
  </si>
  <si>
    <t>345713580</t>
  </si>
  <si>
    <t>trubka elektroinstalační ohebná dvouplášťová korugovaná D 136/160 mm, HDPE+LDPE</t>
  </si>
  <si>
    <t>1517928981</t>
  </si>
  <si>
    <t>P</t>
  </si>
  <si>
    <t>Poznámka k položce:
EAN 8595057698369</t>
  </si>
  <si>
    <t>chránička veřejného osvětlení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</si>
  <si>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</si>
  <si>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</si>
  <si>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-519210140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</si>
  <si>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</si>
  <si>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</si>
  <si>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-2107487432</t>
  </si>
  <si>
    <t>čištění stávajícího krytu před pokládkou VDZ</t>
  </si>
  <si>
    <t>1338</t>
  </si>
  <si>
    <t>13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</si>
  <si>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</si>
  <si>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</si>
  <si>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543110476</t>
  </si>
  <si>
    <t>335+223</t>
  </si>
  <si>
    <t>Práce a dodávky M</t>
  </si>
  <si>
    <t>46-M</t>
  </si>
  <si>
    <t>Zemní práce při extr.mont.pracích</t>
  </si>
  <si>
    <t>460150093</t>
  </si>
  <si>
    <t>Hloubení zapažených i nezapažených kabelových rýh ručně včetně urovnání dna s přemístěním výkopku do vzdálenosti 3 m od okraje jámy nebo naložením na dopravní prostředek šířky 40 cm, hloubky 120 cm, v hornině třídy 3</t>
  </si>
  <si>
    <t>64</t>
  </si>
  <si>
    <t>-857822902</t>
  </si>
  <si>
    <t>460520176</t>
  </si>
  <si>
    <t>Montáž trubek ochranných uložených volně do rýhy plastových ohebných, vnitřního průměru přes 133 do 172 mm</t>
  </si>
  <si>
    <t>59147382</t>
  </si>
  <si>
    <t>16</t>
  </si>
  <si>
    <t>460560073</t>
  </si>
  <si>
    <t>Zásyp kabelových rýh ručně včetně zhutnění a uložení výkopku do vrstev a urovnání povrchu šířky 40 cm hloubky 90 cm, v hornině třídy 3</t>
  </si>
  <si>
    <t>-688872316</t>
  </si>
  <si>
    <t>OS 102.1.UN - Rozšíření komunikace s vložením vjezdové brány Šumperk - uznatelné náklady</t>
  </si>
  <si>
    <t xml:space="preserve">    997 - Přesun sutě</t>
  </si>
  <si>
    <t>111101102</t>
  </si>
  <si>
    <t>Odstranění travin a rákosu travin, při celkové ploše přes 0,1 do 1 ha</t>
  </si>
  <si>
    <t>ha</t>
  </si>
  <si>
    <t>114398160</t>
  </si>
  <si>
    <t>1030/10000</t>
  </si>
  <si>
    <t>113107232</t>
  </si>
  <si>
    <t>Odstranění podkladů nebo krytů s přemístěním hmot na skládku na vzdálenost do 20 m nebo s naložením na dopravní prostředek v ploše jednotlivě přes 200 m2 z betonu prostého, o tl. vrstvy přes 150 do 300 mm_x000d_
Tl. vrstvy 180 mm</t>
  </si>
  <si>
    <t>-1204008508</t>
  </si>
  <si>
    <t>odstranění vrstvy KSC tl. 180mm</t>
  </si>
  <si>
    <t xml:space="preserve">rozšíření levá strana </t>
  </si>
  <si>
    <t>108</t>
  </si>
  <si>
    <t xml:space="preserve">sanace pravá strana </t>
  </si>
  <si>
    <t>113152112</t>
  </si>
  <si>
    <t>Odstranění podkladů zpevněných ploch s přemístěním na skládku na vzdálenost do 20 m nebo s naložením na dopravní prostředek z kameniva drceného</t>
  </si>
  <si>
    <t>-1497242963</t>
  </si>
  <si>
    <t>štěrkové vrstvy - rozšíření levá strana</t>
  </si>
  <si>
    <t>72*0,25</t>
  </si>
  <si>
    <t>štěrkové vrstvy - sanace pravá strana</t>
  </si>
  <si>
    <t>vjezdy a štěrkové plochy</t>
  </si>
  <si>
    <t>143*0,2</t>
  </si>
  <si>
    <t>krajnice</t>
  </si>
  <si>
    <t>60*0,1</t>
  </si>
  <si>
    <t>113154232</t>
  </si>
  <si>
    <t>Frézování živičného podkladu nebo krytu s naložením na dopravní prostředek plochy přes 500 do 1 000 m2 bez překážek v trase pruhu šířky přes 1 m do 2 m, tloušťky vrstvy 40 mm</t>
  </si>
  <si>
    <t>1157605594</t>
  </si>
  <si>
    <t>113154234</t>
  </si>
  <si>
    <t xml:space="preserve">Frézování živičného podkladu nebo krytu s naložením na dopravní prostředek plochy přes 500 do 1 000 m2 bez překážek v trase pruhu šířky přes 1 m do 2 m_x000d_
tloušťky vrstvy 80 mm_x000d_
</t>
  </si>
  <si>
    <t>-641492301</t>
  </si>
  <si>
    <t>frézování tl. 80mm</t>
  </si>
  <si>
    <t>ACL</t>
  </si>
  <si>
    <t>745</t>
  </si>
  <si>
    <t>ACP - rozšíření levá strana</t>
  </si>
  <si>
    <t>192</t>
  </si>
  <si>
    <t>ACP - sanace pravá strana</t>
  </si>
  <si>
    <t>144</t>
  </si>
  <si>
    <t>119001202</t>
  </si>
  <si>
    <t>Úprava zemin vápnem nebo směsnými hydraulickými pojivy za účelem zlepšení mechanických vlastností, tl. vrstvy po zhutnění do 300 mm_x000d_
tl. vrstvy 250mm</t>
  </si>
  <si>
    <t>-36948455</t>
  </si>
  <si>
    <t>zlepšování vrstev násypu po tl.250 mm</t>
  </si>
  <si>
    <t xml:space="preserve"> 4140</t>
  </si>
  <si>
    <t>119001204</t>
  </si>
  <si>
    <t>Úprava zemin vápnem nebo směsnými hydraulickými pojivy za účelem zlepšení mechanických vlastností, tl. vrstvy po zhutnění 500 mm</t>
  </si>
  <si>
    <t>-986679717</t>
  </si>
  <si>
    <t>zlepšení zeminy pod násypem</t>
  </si>
  <si>
    <t>1280</t>
  </si>
  <si>
    <t>585301600</t>
  </si>
  <si>
    <t>vápno nehašené vzdušné CL 90 jemně mleté VL</t>
  </si>
  <si>
    <t>-281935344</t>
  </si>
  <si>
    <t>(1280*0,5*1,8)*0,03</t>
  </si>
  <si>
    <t>zlepšování vrstev násypu</t>
  </si>
  <si>
    <t>(4140*0,25*1,8)*0,03</t>
  </si>
  <si>
    <t>121101103</t>
  </si>
  <si>
    <t>Sejmutí ornice nebo lesní půdy s vodorovným přemístěním na hromady v místě upotřebení nebo na dočasné či trvalé skládky se složením, na vzdálenost přes 100 do 250 m</t>
  </si>
  <si>
    <t>108190289</t>
  </si>
  <si>
    <t>1030*0,35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</si>
  <si>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</si>
  <si>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</si>
  <si>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1742619407</t>
  </si>
  <si>
    <t>odkop</t>
  </si>
  <si>
    <t>391</t>
  </si>
  <si>
    <t>výměna zeminy v aktivní zóně</t>
  </si>
  <si>
    <t>180*0,5</t>
  </si>
  <si>
    <t>svahové stupně</t>
  </si>
  <si>
    <t>420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</si>
  <si>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</si>
  <si>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</si>
  <si>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-1704426322</t>
  </si>
  <si>
    <t>50%</t>
  </si>
  <si>
    <t>901*0,5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</si>
  <si>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</si>
  <si>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</si>
  <si>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-739078680</t>
  </si>
  <si>
    <t>odvoz z odkopávek</t>
  </si>
  <si>
    <t>391+420</t>
  </si>
  <si>
    <t>dovoz z meziskládky do násypu</t>
  </si>
  <si>
    <t>1035-811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</si>
  <si>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</si>
  <si>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</si>
  <si>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1051783928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</si>
  <si>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</si>
  <si>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</si>
  <si>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-1615156357</t>
  </si>
  <si>
    <t>sejmutá ornice</t>
  </si>
  <si>
    <t>137378939</t>
  </si>
  <si>
    <t>zemina z výměny aktivní zóny</t>
  </si>
  <si>
    <t>709374893</t>
  </si>
  <si>
    <t>90*10</t>
  </si>
  <si>
    <t>17</t>
  </si>
  <si>
    <t>167101102</t>
  </si>
  <si>
    <t>Nakládání, skládání a překládání neulehlého výkopku nebo sypaniny nakládání, množství přes 100 m3, z hornin tř. 1 až 4</t>
  </si>
  <si>
    <t>908953058</t>
  </si>
  <si>
    <t>nakládání přebytku z dalších objektů na meziskládce</t>
  </si>
  <si>
    <t>18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</si>
  <si>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</si>
  <si>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</si>
  <si>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-720152821</t>
  </si>
  <si>
    <t>násyp</t>
  </si>
  <si>
    <t>615</t>
  </si>
  <si>
    <t>19</t>
  </si>
  <si>
    <t>171101111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</si>
  <si>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</si>
  <si>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307234756</t>
  </si>
  <si>
    <t>výměna zeminy aktivní zóny</t>
  </si>
  <si>
    <t>20</t>
  </si>
  <si>
    <t>583442300</t>
  </si>
  <si>
    <t>štěrkodrť frakce 0-125 třída B</t>
  </si>
  <si>
    <t>-70527283</t>
  </si>
  <si>
    <t>výměna zeminy pláně</t>
  </si>
  <si>
    <t>(180*0,5)*2</t>
  </si>
  <si>
    <t>-877129536</t>
  </si>
  <si>
    <t>90*1,8</t>
  </si>
  <si>
    <t>22</t>
  </si>
  <si>
    <t>181951102</t>
  </si>
  <si>
    <t>Úprava pláně vyrovnáním výškových rozdílů v hornině tř. 1 až 4 se zhutněním</t>
  </si>
  <si>
    <t>-1824919624</t>
  </si>
  <si>
    <t>konstrukce pro rozšíření vozovky</t>
  </si>
  <si>
    <t>597</t>
  </si>
  <si>
    <t>zpevněné části dopravního ostrůvku</t>
  </si>
  <si>
    <t>63</t>
  </si>
  <si>
    <t>23</t>
  </si>
  <si>
    <t>182101101</t>
  </si>
  <si>
    <t>Svahování trvalých svahů do projektovaných profilů s potřebným přemístěním výkopku při svahování v zářezech v hornině tř. 1 až 4</t>
  </si>
  <si>
    <t>-831410818</t>
  </si>
  <si>
    <t>24</t>
  </si>
  <si>
    <t>182201101</t>
  </si>
  <si>
    <t>Svahování trvalých svahů do projektovaných profilů s potřebným přemístěním výkopku při svahování násypů v jakékoliv hornině</t>
  </si>
  <si>
    <t>298646950</t>
  </si>
  <si>
    <t>25</t>
  </si>
  <si>
    <t xml:space="preserve">zpevněná část dopravního ostrůvku </t>
  </si>
  <si>
    <t>26</t>
  </si>
  <si>
    <t>564871111</t>
  </si>
  <si>
    <t>Podklad ze štěrkodrti ŠD s rozprostřením a zhutněním, po zhutnění tl. 250 mm</t>
  </si>
  <si>
    <t>236619146</t>
  </si>
  <si>
    <t>rozšíření vozovky vrstva ŠDa 0/32</t>
  </si>
  <si>
    <t>rozšíření levá strana</t>
  </si>
  <si>
    <t>417</t>
  </si>
  <si>
    <t>sanace pravá strana</t>
  </si>
  <si>
    <t>180</t>
  </si>
  <si>
    <t>27</t>
  </si>
  <si>
    <t>565165121</t>
  </si>
  <si>
    <t>Asfaltový beton vrstva podkladní ACP 16 (obalované kamenivo střednězrnné - OKS) s rozprostřením a zhutněním v pruhu šířky přes 3 m, po zhutnění tl. 80 mm</t>
  </si>
  <si>
    <t>-231276115</t>
  </si>
  <si>
    <t>rozšíření vozovky ACP 16+ 80mm</t>
  </si>
  <si>
    <t>411</t>
  </si>
  <si>
    <t>174</t>
  </si>
  <si>
    <t>28</t>
  </si>
  <si>
    <t>567132113</t>
  </si>
  <si>
    <t>Podklad ze směsi stmelené cementem SC bez dilatačních spár, s rozprostřením a zhutněním SC C 8/10 (KSC I), po zhutnění tl. 180 mm</t>
  </si>
  <si>
    <t>284997589</t>
  </si>
  <si>
    <t>rozšíření vozovky z SC C8/10</t>
  </si>
  <si>
    <t>405</t>
  </si>
  <si>
    <t>168</t>
  </si>
  <si>
    <t>29</t>
  </si>
  <si>
    <t>569951133</t>
  </si>
  <si>
    <t>Zpevnění krajnic nebo komunikací pro pěší s rozprostřením a zhutněním, po zhutnění asfaltovým recyklátem tl. 150 mm</t>
  </si>
  <si>
    <t>523735527</t>
  </si>
  <si>
    <t>30</t>
  </si>
  <si>
    <t>573111112</t>
  </si>
  <si>
    <t>Postřik infiltrační PI z asfaltu silničního s posypem kamenivem, v množství 1,00 kg/m2</t>
  </si>
  <si>
    <t>-590732666</t>
  </si>
  <si>
    <t>rozšíření vozovky, množství 0,8 kg/m2</t>
  </si>
  <si>
    <t>31</t>
  </si>
  <si>
    <t>573211109</t>
  </si>
  <si>
    <t>Postřik spojovací PS bez posypu kamenivem z asfaltu silničního, v množství 0,50 kg/m2</t>
  </si>
  <si>
    <t>-1905182390</t>
  </si>
  <si>
    <t>pod obrusnou vrstvu rozšíření vozovky</t>
  </si>
  <si>
    <t>940</t>
  </si>
  <si>
    <t>pod ložnou vrstvu rozšíření vozovky</t>
  </si>
  <si>
    <t>966</t>
  </si>
  <si>
    <t>32</t>
  </si>
  <si>
    <t>577134121</t>
  </si>
  <si>
    <t>Asfaltový beton vrstva obrusná ACO 11 (ABS) s rozprostřením a se zhutněním z nemodifikovaného asfaltu v pruhu šířky přes 3 m tř. I, po zhutnění tl. 40 mm</t>
  </si>
  <si>
    <t>-1000221589</t>
  </si>
  <si>
    <t>rozšíření vozovky ACO 11+ 40mm</t>
  </si>
  <si>
    <t>33</t>
  </si>
  <si>
    <t>577175122R</t>
  </si>
  <si>
    <t>Asfaltový beton vrstva ložní ACL 16 (ABH) s rozprostřením a zhutněním z nemodifikovaného asfaltu v pruhu šířky přes 3 m, po zhutnění tl. 80 mm</t>
  </si>
  <si>
    <t>-1788934724</t>
  </si>
  <si>
    <t>rozšíření vozovky ACL 16+ 80mm</t>
  </si>
  <si>
    <t>34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</si>
  <si>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</si>
  <si>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</si>
  <si>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2144208452</t>
  </si>
  <si>
    <t>58+5</t>
  </si>
  <si>
    <t>35</t>
  </si>
  <si>
    <t>592451100</t>
  </si>
  <si>
    <t>dlažba skladebná betonová základní 20x10x6 cm přírodní</t>
  </si>
  <si>
    <t>356950403</t>
  </si>
  <si>
    <t>Poznámka k položce:
spotřeba: 50 kus/m2</t>
  </si>
  <si>
    <t>58*1,02</t>
  </si>
  <si>
    <t>36</t>
  </si>
  <si>
    <t>592451200</t>
  </si>
  <si>
    <t>dlažba skladebná betonová slepecká 20x10x6 cm barevná</t>
  </si>
  <si>
    <t>1531775051</t>
  </si>
  <si>
    <t>5*1,02</t>
  </si>
  <si>
    <t>37</t>
  </si>
  <si>
    <t>912211111</t>
  </si>
  <si>
    <t>Montáž směrového sloupku plastového s odrazkou prostým uložením bez betonového základu silničního</t>
  </si>
  <si>
    <t>kus</t>
  </si>
  <si>
    <t>1060018575</t>
  </si>
  <si>
    <t>38</t>
  </si>
  <si>
    <t>404451500</t>
  </si>
  <si>
    <t>sloupek silniční plastový s retroreflexní fólií směrový 1200 mm</t>
  </si>
  <si>
    <t>-1176702002</t>
  </si>
  <si>
    <t>39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</si>
  <si>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</si>
  <si>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</si>
  <si>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-1103941871</t>
  </si>
  <si>
    <t>silniční obruby</t>
  </si>
  <si>
    <t>46</t>
  </si>
  <si>
    <t>nájezdové obruby</t>
  </si>
  <si>
    <t>40</t>
  </si>
  <si>
    <t>592174650</t>
  </si>
  <si>
    <t>obrubník betonový silniční vibrolisovaný 100x15x25 cm</t>
  </si>
  <si>
    <t>-1759837370</t>
  </si>
  <si>
    <t>46*1,02</t>
  </si>
  <si>
    <t>41</t>
  </si>
  <si>
    <t>592174680</t>
  </si>
  <si>
    <t>obrubník betonový silniční nájezdový vibrolisovaný 100x15x15 cm</t>
  </si>
  <si>
    <t>-1931826156</t>
  </si>
  <si>
    <t>29*1,02</t>
  </si>
  <si>
    <t>42</t>
  </si>
  <si>
    <t>919112212</t>
  </si>
  <si>
    <t>Řezání dilatačních spár v živičném krytu vytvoření komůrky pro těsnící zálivku šířky 10 mm, hloubky 20 mm</t>
  </si>
  <si>
    <t>-61405168</t>
  </si>
  <si>
    <t>43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</si>
  <si>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</si>
  <si>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</si>
  <si>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-628659546</t>
  </si>
  <si>
    <t>44</t>
  </si>
  <si>
    <t>919721202</t>
  </si>
  <si>
    <t>Geomříž pro vyztužení asfaltového povrchu z polypropylénu s geotextilií</t>
  </si>
  <si>
    <t>2064000216</t>
  </si>
  <si>
    <t>na překrytí spáry při rozšíření komunikace</t>
  </si>
  <si>
    <t>2*85</t>
  </si>
  <si>
    <t>45</t>
  </si>
  <si>
    <t>919726202</t>
  </si>
  <si>
    <t>Geotextilie tkaná pro vyztužení, separaci nebo filtraci z polypropylenu, podélná pevnost v tahu přes 15 do 50 kN/m</t>
  </si>
  <si>
    <t>1560957529</t>
  </si>
  <si>
    <t>pod aktivní zónou do násypu</t>
  </si>
  <si>
    <t>237+300</t>
  </si>
  <si>
    <t>919735111</t>
  </si>
  <si>
    <t>Řezání stávajícího živičného krytu nebo podkladu hloubky do 50 mm</t>
  </si>
  <si>
    <t>625660861</t>
  </si>
  <si>
    <t>47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</si>
  <si>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</si>
  <si>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</si>
  <si>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411683790</t>
  </si>
  <si>
    <t>48</t>
  </si>
  <si>
    <t>966006133</t>
  </si>
  <si>
    <t>Odstranění směrových sloupků s odvozem a likvidací dle možností dodavatele, se zásypem jam a zhutněním</t>
  </si>
  <si>
    <t>1758106848</t>
  </si>
  <si>
    <t>49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</si>
  <si>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</si>
  <si>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</si>
  <si>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936552268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</si>
  <si>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</si>
  <si>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</si>
  <si>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</si>
  <si>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</si>
  <si>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</si>
  <si>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1849757719</t>
  </si>
  <si>
    <t>frézování</t>
  </si>
  <si>
    <t>(755*0,04+745*0,08+336*0,08)*2,3</t>
  </si>
  <si>
    <t>odstranění KSC</t>
  </si>
  <si>
    <t>216*0,18*2,2</t>
  </si>
  <si>
    <t>odstranění ŠD</t>
  </si>
  <si>
    <t>(144*0,25+143*0,2+60*0,1)*2</t>
  </si>
  <si>
    <t>odstranění značek</t>
  </si>
  <si>
    <t>2*0,045*2,2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</si>
  <si>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</si>
  <si>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</si>
  <si>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</si>
  <si>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-1185680644</t>
  </si>
  <si>
    <t>495,298*19</t>
  </si>
  <si>
    <t>52</t>
  </si>
  <si>
    <t>997221611</t>
  </si>
  <si>
    <t>Nakládání na dopravní prostředky pro vodorovnou dopravu suti</t>
  </si>
  <si>
    <t>-1273914922</t>
  </si>
  <si>
    <t>53</t>
  </si>
  <si>
    <t>997221815</t>
  </si>
  <si>
    <t>Poplatek za uložení stavebního odpadu na skládce (skládkovné) betonového</t>
  </si>
  <si>
    <t>614431587</t>
  </si>
  <si>
    <t>odstranění vrstvy KSC</t>
  </si>
  <si>
    <t>(216*0,18)*2,2</t>
  </si>
  <si>
    <t>54</t>
  </si>
  <si>
    <t>997221845</t>
  </si>
  <si>
    <t>Poplatek za uložení stavebního odpadu na skládce (skládkovné) z asfaltových povrchů</t>
  </si>
  <si>
    <t>-851853839</t>
  </si>
  <si>
    <t>frézování krytu</t>
  </si>
  <si>
    <t>55</t>
  </si>
  <si>
    <t>997221855</t>
  </si>
  <si>
    <t>Poplatek za uložení stavebního odpadu na skládce (skládkovné) z kameniva</t>
  </si>
  <si>
    <t>1494585088</t>
  </si>
  <si>
    <t>odstranění vrstev ŠD</t>
  </si>
  <si>
    <t>OS 102.2.NN - Úprava odvodnění komunikace u křižovatky s ulicí Zemědělská - neuznatelné náklady</t>
  </si>
  <si>
    <t xml:space="preserve">    2 - Zakládání</t>
  </si>
  <si>
    <t xml:space="preserve">    3 - Svislé a kompletní konstrukce</t>
  </si>
  <si>
    <t>odstranění vrstvy KSC tl 180mm</t>
  </si>
  <si>
    <t>obnova po překopech</t>
  </si>
  <si>
    <t>96</t>
  </si>
  <si>
    <t>sanace levá strana</t>
  </si>
  <si>
    <t>57</t>
  </si>
  <si>
    <t>odstranění vrstvy ze ŠD tl. 250 mm</t>
  </si>
  <si>
    <t>97*0,25</t>
  </si>
  <si>
    <t>38*0,25</t>
  </si>
  <si>
    <t>odstranění podkladu ze ŠD z krajnic 100mm</t>
  </si>
  <si>
    <t>56*0,1</t>
  </si>
  <si>
    <t>frézování ložné vrstvy</t>
  </si>
  <si>
    <t>267</t>
  </si>
  <si>
    <t>frézování podkladní vrstvy</t>
  </si>
  <si>
    <t>76</t>
  </si>
  <si>
    <t>20*0,5</t>
  </si>
  <si>
    <t>131201201</t>
  </si>
  <si>
    <t>Hloubení zapažených jam a zářezů s urovnáním dna do předepsaného profilu a spádu v hornině tř. 3 do 100 m3</t>
  </si>
  <si>
    <t>1430930188</t>
  </si>
  <si>
    <t>výkop pro horskou vpusť</t>
  </si>
  <si>
    <t>(2,5*2*1,5)*2</t>
  </si>
  <si>
    <t>výkop pro kanalizační šachtu</t>
  </si>
  <si>
    <t>3,03</t>
  </si>
  <si>
    <t>131201209</t>
  </si>
  <si>
    <t>Hloubení zapažených jam a zářezů s urovnáním dna do předepsaného profilu a spádu Příplatek k cenám za lepivost horniny tř. 3</t>
  </si>
  <si>
    <t>2004337290</t>
  </si>
  <si>
    <t>18,03*0,5</t>
  </si>
  <si>
    <t>132201201</t>
  </si>
  <si>
    <t>Hloubení zapažených i nezapažených rýh šířky přes 600 do 2 000 mm s urovnáním dna do předepsaného profilu a spádu v hornině tř. 3 do 100 m3</t>
  </si>
  <si>
    <t>-743625328</t>
  </si>
  <si>
    <t>výkop pro přípojky DN200</t>
  </si>
  <si>
    <t>2,28</t>
  </si>
  <si>
    <t>výkop pro zatrubnění DN600</t>
  </si>
  <si>
    <t>32*1,2*2</t>
  </si>
  <si>
    <t>výkop pro propustek DN600</t>
  </si>
  <si>
    <t>10*1,2*2</t>
  </si>
  <si>
    <t>betonový práh</t>
  </si>
  <si>
    <t>0,8*0,25*10</t>
  </si>
  <si>
    <t>betonový základ</t>
  </si>
  <si>
    <t>2*0,8*0,8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</si>
  <si>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</si>
  <si>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</si>
  <si>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-160772861</t>
  </si>
  <si>
    <t>106,36*0,5</t>
  </si>
  <si>
    <t>71667418</t>
  </si>
  <si>
    <t>odovz zeminy z odkopávek</t>
  </si>
  <si>
    <t>76*0,5</t>
  </si>
  <si>
    <t>přebytečný výkopek z hloubení rýh</t>
  </si>
  <si>
    <t>106,36</t>
  </si>
  <si>
    <t>přebytečný výkopek z hloubení jam</t>
  </si>
  <si>
    <t>18,03</t>
  </si>
  <si>
    <t>202,39*10</t>
  </si>
  <si>
    <t>-2067416455</t>
  </si>
  <si>
    <t>-77760533</t>
  </si>
  <si>
    <t>(76*0,5)*2</t>
  </si>
  <si>
    <t>40*1,8</t>
  </si>
  <si>
    <t>38*1,8</t>
  </si>
  <si>
    <t>106,36*1,8</t>
  </si>
  <si>
    <t>18,03*1,8</t>
  </si>
  <si>
    <t>174101101</t>
  </si>
  <si>
    <t>Zásyp sypaninou z jakékoliv horniny s uložením výkopku ve vrstvách se zhutněním jam, šachet, rýh nebo kolem objektů v těchto vykopávkách</t>
  </si>
  <si>
    <t>-62278243</t>
  </si>
  <si>
    <t>zásyp rýh</t>
  </si>
  <si>
    <t>106,38-10,08-20,16-0,36-0,72</t>
  </si>
  <si>
    <t>zásyp jam</t>
  </si>
  <si>
    <t>18,03-2*3-2-0,45-0,6</t>
  </si>
  <si>
    <t>583441970</t>
  </si>
  <si>
    <t>štěrkodrť frakce 0-63</t>
  </si>
  <si>
    <t>413768444</t>
  </si>
  <si>
    <t>75,06*2</t>
  </si>
  <si>
    <t>8,98*2</t>
  </si>
  <si>
    <t>kanalizační přípojky</t>
  </si>
  <si>
    <t>0,72*2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</si>
  <si>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</si>
  <si>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</si>
  <si>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1045729554</t>
  </si>
  <si>
    <t>3*0,8*0,3</t>
  </si>
  <si>
    <t>176101111R</t>
  </si>
  <si>
    <t>Zafoukání stávajícího propustku DN500</t>
  </si>
  <si>
    <t>-221730408</t>
  </si>
  <si>
    <t>zafoukání stávajícího betonového propustku</t>
  </si>
  <si>
    <t>(0,25^2*3,14)*22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</si>
  <si>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</si>
  <si>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</si>
  <si>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1416069262</t>
  </si>
  <si>
    <t>1848246323</t>
  </si>
  <si>
    <t>Zakládání</t>
  </si>
  <si>
    <t>274313611</t>
  </si>
  <si>
    <t>Základy z betonu prostého pasy betonu kamenem neprokládaného tř. C 16/20</t>
  </si>
  <si>
    <t>1685805922</t>
  </si>
  <si>
    <t>základ pod čelo propustku v km 0,315</t>
  </si>
  <si>
    <t>274322611</t>
  </si>
  <si>
    <t>Základy z betonu železového (bez výztuže) pasy z betonu se zvýšenými nároky na prostředí tř. C 30/37</t>
  </si>
  <si>
    <t>-1803555778</t>
  </si>
  <si>
    <t>C 30/37 XC4 XF4</t>
  </si>
  <si>
    <t>betonový práh pro čela propustku</t>
  </si>
  <si>
    <t>70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</si>
  <si>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</si>
  <si>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</si>
  <si>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-2051860904</t>
  </si>
  <si>
    <t>základy</t>
  </si>
  <si>
    <t>(2+1)*0,8*2</t>
  </si>
  <si>
    <t>prahy</t>
  </si>
  <si>
    <t>(1+0,3)*0,8*2*10</t>
  </si>
  <si>
    <t>71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</si>
  <si>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</si>
  <si>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</si>
  <si>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-297013547</t>
  </si>
  <si>
    <t>Svislé a kompletní konstrukce</t>
  </si>
  <si>
    <t>358315114R</t>
  </si>
  <si>
    <t>Bourání stoky DN 600 kompletní, včetně obetonování</t>
  </si>
  <si>
    <t>153701191</t>
  </si>
  <si>
    <t>bourání stávajícího zatrubnění včetně jejího obetonování</t>
  </si>
  <si>
    <t>((0,6^2-0,3^2) * 3,14)*30</t>
  </si>
  <si>
    <t>kanalizační přípojka</t>
  </si>
  <si>
    <t>3*0,8*0,15</t>
  </si>
  <si>
    <t>pod propustek</t>
  </si>
  <si>
    <t>11*1,2*0,2</t>
  </si>
  <si>
    <t>pod rouru zatrubnění</t>
  </si>
  <si>
    <t>32*1,2*0,2</t>
  </si>
  <si>
    <t>pod horskou vpust</t>
  </si>
  <si>
    <t>0,6</t>
  </si>
  <si>
    <t>452312121</t>
  </si>
  <si>
    <t>Podkladní a zajišťovací konstrukce z betonu prostého v otevřeném výkopu sedlové lože pod potrubí z betonu tř. C 8/10</t>
  </si>
  <si>
    <t>1492099178</t>
  </si>
  <si>
    <t>452368211</t>
  </si>
  <si>
    <t>Výztuž podkladních desek, bloků nebo pražců v otevřeném výkopu ze svařovaných sítí typu Kari</t>
  </si>
  <si>
    <t>-1298277289</t>
  </si>
  <si>
    <t>kari sít obetonování trub propustku</t>
  </si>
  <si>
    <t>129*1,2*0,0079</t>
  </si>
  <si>
    <t>465511523</t>
  </si>
  <si>
    <t>Dlažba z lomového kamene upraveného vodorovná nebo plocha ve sklonu do 1:2 s dodáním hmot do bet.lože C 25/30 XC4 XF3, s vyspárováním maltou MC20 XF3 v ploše přes 20 m2, tl. 300 mm</t>
  </si>
  <si>
    <t>800435990</t>
  </si>
  <si>
    <t>rozšíření vozovky z ŠDa 0/32</t>
  </si>
  <si>
    <t>97</t>
  </si>
  <si>
    <t>vyrovnávka 0-80mm</t>
  </si>
  <si>
    <t>100</t>
  </si>
  <si>
    <t>rozšíření vozovky z SC C8/10 tl. 180mm</t>
  </si>
  <si>
    <t>rozšíření vozovky - pod ložnou vrstvou</t>
  </si>
  <si>
    <t>450</t>
  </si>
  <si>
    <t>rozšíření vozovky - pod obrusnou vrstvou</t>
  </si>
  <si>
    <t>rozšíření vozovky, ACO 11+ tl. 40mm</t>
  </si>
  <si>
    <t>424</t>
  </si>
  <si>
    <t>rozšíření vozovky, ACL 16+ tl. 80mm</t>
  </si>
  <si>
    <t>592224100</t>
  </si>
  <si>
    <t xml:space="preserve">trouba hrdlová přímá železobetonová s integrovaným těsněním  60 x 250 x 10 cm</t>
  </si>
  <si>
    <t>-648995673</t>
  </si>
  <si>
    <t>zatrubnění</t>
  </si>
  <si>
    <t>(32/2,5)*1,02</t>
  </si>
  <si>
    <t>propustek</t>
  </si>
  <si>
    <t>(11/2,5)*1,02</t>
  </si>
  <si>
    <t>812392121</t>
  </si>
  <si>
    <t>Montáž potrubí z trub TBP těsněných pryžovými kroužky otevřený výkop sklon do 20 % DN 400_x000d_
včetně řezání trub u šikmých čel</t>
  </si>
  <si>
    <t>480192156</t>
  </si>
  <si>
    <t>propustek, včetně řezání trub u šikmých čel</t>
  </si>
  <si>
    <t>871353121</t>
  </si>
  <si>
    <t>Montáž kanalizačního potrubí z plastů z tvrdého PVC těsněných gumovým kroužkem v otevřeném výkopu ve sklonu do 20 % DN 200</t>
  </si>
  <si>
    <t>-904199273</t>
  </si>
  <si>
    <t>286114640</t>
  </si>
  <si>
    <t>trubka kanalizační plastová PVC KG DN 200x1000 mm SN 8</t>
  </si>
  <si>
    <t>-224181387</t>
  </si>
  <si>
    <t>3*1,02</t>
  </si>
  <si>
    <t>894411111</t>
  </si>
  <si>
    <t>Zřízení šachet kanalizačních z betonových dílců výšky vstupu do 1,50 m s obložením dna betonem tř. C 25/30, na potrubí DN do 200</t>
  </si>
  <si>
    <t>-1234391966</t>
  </si>
  <si>
    <t>592243380</t>
  </si>
  <si>
    <t>dno betonové šachty kanalizační přímé 100x80x50 cm</t>
  </si>
  <si>
    <t>609833481</t>
  </si>
  <si>
    <t>1*1,02</t>
  </si>
  <si>
    <t>592243070</t>
  </si>
  <si>
    <t>skruž betonová šachtová 100x100x12 cm</t>
  </si>
  <si>
    <t>-869365146</t>
  </si>
  <si>
    <t>592243060</t>
  </si>
  <si>
    <t>skruž betonová šachtová 100x50x12 cm</t>
  </si>
  <si>
    <t>-1642475706</t>
  </si>
  <si>
    <t>592243050</t>
  </si>
  <si>
    <t>skruž betonová šachtová 100x25x12 cm</t>
  </si>
  <si>
    <t>-1093028948</t>
  </si>
  <si>
    <t>592241670</t>
  </si>
  <si>
    <t>skruž betonová přechodová 62,5/100x60x12 cm, stupadla poplastovaná</t>
  </si>
  <si>
    <t>1455176674</t>
  </si>
  <si>
    <t>592241750</t>
  </si>
  <si>
    <t>prstenec betonový vyrovnávací 62,5x6x12 cm</t>
  </si>
  <si>
    <t>-773029795</t>
  </si>
  <si>
    <t>592241760</t>
  </si>
  <si>
    <t>prstenec betonový vyrovnávací 62,5x8x12 cm</t>
  </si>
  <si>
    <t>-810099129</t>
  </si>
  <si>
    <t>592246610</t>
  </si>
  <si>
    <t>poklop šachtový betonová výplň+ litina 785(610)x160 mm, s odvětráním</t>
  </si>
  <si>
    <t>-1787888219</t>
  </si>
  <si>
    <t>895931111R</t>
  </si>
  <si>
    <t xml:space="preserve">Zřízení vpusti kanalizačních horské z betonu prostého,včetně roštu,  vč. dodávky materiálu vpusti</t>
  </si>
  <si>
    <t>1884457221</t>
  </si>
  <si>
    <t>899101111</t>
  </si>
  <si>
    <t>Osazení poklopů litinových a ocelových včetně rámů hmotnosti jednotlivě do 50 kg</t>
  </si>
  <si>
    <t>1692619315</t>
  </si>
  <si>
    <t>899623151</t>
  </si>
  <si>
    <t>Obetonování potrubí nebo zdiva stok betonem prostým v otevřeném výkopu, beton tř. C 16/20</t>
  </si>
  <si>
    <t>226675045</t>
  </si>
  <si>
    <t>obetonování propustku</t>
  </si>
  <si>
    <t>11*1</t>
  </si>
  <si>
    <t>obetonování zatrubnění</t>
  </si>
  <si>
    <t>32*1</t>
  </si>
  <si>
    <t>991376162</t>
  </si>
  <si>
    <t>56</t>
  </si>
  <si>
    <t>897331461</t>
  </si>
  <si>
    <t>58</t>
  </si>
  <si>
    <t>59</t>
  </si>
  <si>
    <t>řezání v obrusné vrstvě tl. 40 mm</t>
  </si>
  <si>
    <t>60</t>
  </si>
  <si>
    <t>61</t>
  </si>
  <si>
    <t>961044111</t>
  </si>
  <si>
    <t>Bourání základů z betonu prostého</t>
  </si>
  <si>
    <t>-737226829</t>
  </si>
  <si>
    <t>odstranění čel a základů propustku</t>
  </si>
  <si>
    <t>4*1,5*0,3*1,3</t>
  </si>
  <si>
    <t>62</t>
  </si>
  <si>
    <t>589379100</t>
  </si>
  <si>
    <t xml:space="preserve">suspenze cementopopílková stavební CPS I  (Kaps I)</t>
  </si>
  <si>
    <t>1856774640</t>
  </si>
  <si>
    <t>-1695110916</t>
  </si>
  <si>
    <t>frézovaná</t>
  </si>
  <si>
    <t>(424*0,04+267*0,08+248*0,08)*2,3</t>
  </si>
  <si>
    <t>KSC</t>
  </si>
  <si>
    <t>210*0,18*2,2</t>
  </si>
  <si>
    <t>ŠD</t>
  </si>
  <si>
    <t>(173*0,25+56*0,1)*2</t>
  </si>
  <si>
    <t>vybourané zatrubnění,vč.obetonování</t>
  </si>
  <si>
    <t>25,434*2,2</t>
  </si>
  <si>
    <t>bourání čel a základů propustků</t>
  </si>
  <si>
    <t>2,34*2,2</t>
  </si>
  <si>
    <t>65</t>
  </si>
  <si>
    <t>482615793</t>
  </si>
  <si>
    <t>375,731*19</t>
  </si>
  <si>
    <t>66</t>
  </si>
  <si>
    <t>-1399634349</t>
  </si>
  <si>
    <t>375,731</t>
  </si>
  <si>
    <t>67</t>
  </si>
  <si>
    <t>68</t>
  </si>
  <si>
    <t>frézování obrusné vrstvy</t>
  </si>
  <si>
    <t>424*0,04*2,3</t>
  </si>
  <si>
    <t>267*0,08*2,3</t>
  </si>
  <si>
    <t>248*0,08*2,3</t>
  </si>
  <si>
    <t>69</t>
  </si>
  <si>
    <t>odstranění ŠD vrstev</t>
  </si>
  <si>
    <t>176*0,25*2</t>
  </si>
  <si>
    <t>odstranění ŠD podkladu krajnic</t>
  </si>
  <si>
    <t>56*0,1*2</t>
  </si>
  <si>
    <t>OS 102.3.UN - Dopravní značení - uznatelné náklady</t>
  </si>
  <si>
    <t>131203101</t>
  </si>
  <si>
    <t>Hloubení zapažených i nezapažených jam ručním nebo pneumatickým nářadím s urovnáním dna do předepsaného profilu a spádu v horninách tř. 3 soudržných</t>
  </si>
  <si>
    <t>910917481</t>
  </si>
  <si>
    <t>pro sloupky DZ</t>
  </si>
  <si>
    <t>0,67</t>
  </si>
  <si>
    <t>914111111</t>
  </si>
  <si>
    <t>Montáž svislé dopravní značky základní velikosti do 1 m2 objímkami na sloupky nebo konzoly</t>
  </si>
  <si>
    <t>-559051565</t>
  </si>
  <si>
    <t>IZ4a - 1x, IZ4b - 1x, Z4e - 2x</t>
  </si>
  <si>
    <t>1+1+2</t>
  </si>
  <si>
    <t>přesunutá informační cedule Šumperk</t>
  </si>
  <si>
    <t>404442620</t>
  </si>
  <si>
    <t>značka dopravní svislá reflexní AL- 3M 1000 x 1400 mm</t>
  </si>
  <si>
    <t>-491202182</t>
  </si>
  <si>
    <t>IS10c</t>
  </si>
  <si>
    <t>404443400</t>
  </si>
  <si>
    <t>značka dopravní svislá reflexní AL- 3M 1000 x 250 mm</t>
  </si>
  <si>
    <t>-661120755</t>
  </si>
  <si>
    <t>914111121</t>
  </si>
  <si>
    <t>Montáž svislé dopravní značky základní velikosti do 2 m2 objímkami na sloupky nebo konzoly</t>
  </si>
  <si>
    <t>524738800</t>
  </si>
  <si>
    <t>914511112</t>
  </si>
  <si>
    <t>Montáž sloupku dopravních značek délky do 3,5 m do hliníkové patky</t>
  </si>
  <si>
    <t>-219555958</t>
  </si>
  <si>
    <t>404452250</t>
  </si>
  <si>
    <t>sloupek Zn 60 - 350</t>
  </si>
  <si>
    <t>1948173101</t>
  </si>
  <si>
    <t>404452400</t>
  </si>
  <si>
    <t>patka hliníková pro sloupek D 60 mm</t>
  </si>
  <si>
    <t>-427715208</t>
  </si>
  <si>
    <t>404452530</t>
  </si>
  <si>
    <t>víčko plastové na sloupek 60</t>
  </si>
  <si>
    <t>-1660196452</t>
  </si>
  <si>
    <t>404452560</t>
  </si>
  <si>
    <t>upínací svorka na sloupek D 60 mm</t>
  </si>
  <si>
    <t>613833677</t>
  </si>
  <si>
    <t>915111112</t>
  </si>
  <si>
    <t>Vodorovné dopravní značení stříkané barvou dělící čára šířky 125 mm souvislá bílá retroreflexní</t>
  </si>
  <si>
    <t>-822080624</t>
  </si>
  <si>
    <t>V1a (0,125)</t>
  </si>
  <si>
    <t>244</t>
  </si>
  <si>
    <t>915111122</t>
  </si>
  <si>
    <t>Vodorovné dopravní značení stříkané barvou dělící čára šířky 125 mm přerušovaná bílá retroreflexní</t>
  </si>
  <si>
    <t>-887158211</t>
  </si>
  <si>
    <t>V2b (1,5/1,5/0,125)</t>
  </si>
  <si>
    <t>V2b (3/1,5/0,125)</t>
  </si>
  <si>
    <t>160</t>
  </si>
  <si>
    <t>V2b (3/6/0,125)</t>
  </si>
  <si>
    <t>136</t>
  </si>
  <si>
    <t>915121112</t>
  </si>
  <si>
    <t>Vodorovné dopravní značení stříkané barvou vodící čára bílá šířky 250 mm souvislá retroreflexní</t>
  </si>
  <si>
    <t>1104770126</t>
  </si>
  <si>
    <t>V4 (0,25)</t>
  </si>
  <si>
    <t>758</t>
  </si>
  <si>
    <t>915131112</t>
  </si>
  <si>
    <t>Vodorovné dopravní značení stříkané barvou přechody pro chodce, šipky, symboly bílé retroreflexní</t>
  </si>
  <si>
    <t>-637540075</t>
  </si>
  <si>
    <t>šipky V9b</t>
  </si>
  <si>
    <t>5*1,2</t>
  </si>
  <si>
    <t>plošné V13</t>
  </si>
  <si>
    <t>915211112</t>
  </si>
  <si>
    <t>Vodorovné dopravní značení stříkaným plastem dělící čára šířky 125 mm souvislá bílá retroreflexní</t>
  </si>
  <si>
    <t>-1944473586</t>
  </si>
  <si>
    <t>915211122</t>
  </si>
  <si>
    <t>Vodorovné dopravní značení stříkaným plastem dělící čára šířky 125 mm přerušovaná bílá retroreflexní</t>
  </si>
  <si>
    <t>-54903630</t>
  </si>
  <si>
    <t>V2b (1,5/1,5/0,125) - zvučicí plast</t>
  </si>
  <si>
    <t>V2b (3/1,5/0,125) - nehlučný plast</t>
  </si>
  <si>
    <t>V2b (3/6/0,125) - nehlučný plast</t>
  </si>
  <si>
    <t>915221112</t>
  </si>
  <si>
    <t>Vodorovné dopravní značení stříkaným plastem vodící čára bílá šířky 250 mm souvislá retroreflexní</t>
  </si>
  <si>
    <t>1706962836</t>
  </si>
  <si>
    <t>plast zvučící</t>
  </si>
  <si>
    <t>915231112</t>
  </si>
  <si>
    <t>Vodorovné dopravní značení stříkaným plastem přechody pro chodce, šipky, symboly nápisy bílé retroreflexní</t>
  </si>
  <si>
    <t>-1283370451</t>
  </si>
  <si>
    <t>915611111</t>
  </si>
  <si>
    <t>Předznačení pro vodorovné značení stříkané barvou nebo prováděné z nátěrových hmot liniové dělicí čáry, vodicí proužky</t>
  </si>
  <si>
    <t>1569941771</t>
  </si>
  <si>
    <t>915621111</t>
  </si>
  <si>
    <t>Předznačení pro vodorovné značení stříkané barvou nebo prováděné z nátěrových hmot plošné šipky, symboly, nápisy</t>
  </si>
  <si>
    <t>-1512180813</t>
  </si>
  <si>
    <t>-513742300</t>
  </si>
  <si>
    <t>-280186457</t>
  </si>
  <si>
    <t>966007111</t>
  </si>
  <si>
    <t>Odstranění vodorovného dopravního značení frézováním značeného barvou čáry šířky do 125 mm</t>
  </si>
  <si>
    <t>-1529046490</t>
  </si>
  <si>
    <t>V2b (3/1,5/125)</t>
  </si>
  <si>
    <t>223</t>
  </si>
  <si>
    <t>V4</t>
  </si>
  <si>
    <t>223*2</t>
  </si>
  <si>
    <t>1935638278</t>
  </si>
  <si>
    <t>informační cedule Šumperk - tam a zpět</t>
  </si>
  <si>
    <t>2*1</t>
  </si>
  <si>
    <t>460120013</t>
  </si>
  <si>
    <t>Ostatní zemní práce při stavbě nadzemních vedení zásyp jam ručně včetně upěchování a uložení výkopku ve vrstvách, a úpravy povrchu, v hornině třídy 3</t>
  </si>
  <si>
    <t>-2116448634</t>
  </si>
  <si>
    <t>OS 102.4.NN - Dopravní značení - neuznatelné náklady</t>
  </si>
  <si>
    <t>0,19</t>
  </si>
  <si>
    <t>-1519195702</t>
  </si>
  <si>
    <t>P1 - 1x, P4 - 1x</t>
  </si>
  <si>
    <t>1+1</t>
  </si>
  <si>
    <t>404455720</t>
  </si>
  <si>
    <t>značka dopravní svislá retroreflexní fólie tř. 1, Al prolis, D 500 mm</t>
  </si>
  <si>
    <t>264429157</t>
  </si>
  <si>
    <t>SO 103 - Vjezdová brána Bratrušov</t>
  </si>
  <si>
    <t>OS 103.1.NN - Rozšíření komunikace s vložením vjezdové brány Bratrušov - neuznatelné náklady</t>
  </si>
  <si>
    <t>26204513</t>
  </si>
  <si>
    <t>234*0,1</t>
  </si>
  <si>
    <t>10*0,3</t>
  </si>
  <si>
    <t>-1481405411</t>
  </si>
  <si>
    <t>(234*0,1)*10</t>
  </si>
  <si>
    <t>(10*0,3)*10</t>
  </si>
  <si>
    <t>1788535275</t>
  </si>
  <si>
    <t>(234*0,1)*1,8</t>
  </si>
  <si>
    <t>(10*0,3)*1,8</t>
  </si>
  <si>
    <t>13*0,4*0,2</t>
  </si>
  <si>
    <t>(13*0,4*0,2)*2</t>
  </si>
  <si>
    <t>13*0,4*0,1</t>
  </si>
  <si>
    <t>-60222550</t>
  </si>
  <si>
    <t>969</t>
  </si>
  <si>
    <t>85+149</t>
  </si>
  <si>
    <t>OS 103.1.UN - Rozšíření komunikace s vložením vjezdové brány Bratrušov - uznatelné náklady</t>
  </si>
  <si>
    <t>214/10000</t>
  </si>
  <si>
    <t>rozšíření pravá strana</t>
  </si>
  <si>
    <t>90</t>
  </si>
  <si>
    <t>štěrkové vrstvy - sanace levá strana</t>
  </si>
  <si>
    <t>42*0,25</t>
  </si>
  <si>
    <t>štěrkové vrstvy - rozšíření pravá strana</t>
  </si>
  <si>
    <t>60*0,25</t>
  </si>
  <si>
    <t>16*0,2</t>
  </si>
  <si>
    <t>85*0,1</t>
  </si>
  <si>
    <t>704</t>
  </si>
  <si>
    <t>ACP - ostrůvek</t>
  </si>
  <si>
    <t>ACP - sanace levá strana</t>
  </si>
  <si>
    <t>84</t>
  </si>
  <si>
    <t>ACP - rozšíření pravá strana</t>
  </si>
  <si>
    <t>120</t>
  </si>
  <si>
    <t>214*0,35</t>
  </si>
  <si>
    <t>323</t>
  </si>
  <si>
    <t>výměna zeminy pláně -sanace levá strana</t>
  </si>
  <si>
    <t>120*0,5</t>
  </si>
  <si>
    <t>výměna zeminy pláně - rozšíření pravá strana</t>
  </si>
  <si>
    <t>371*0,5</t>
  </si>
  <si>
    <t>458,5*0,5</t>
  </si>
  <si>
    <t>131201101</t>
  </si>
  <si>
    <t>Hloubení nezapažených jam a zářezů s urovnáním dna do předepsaného profilu a spádu v hornině tř. 3 do 100 m3</t>
  </si>
  <si>
    <t>CS ÚRS 2018 02</t>
  </si>
  <si>
    <t>1463684315</t>
  </si>
  <si>
    <t>trativodní šachtice</t>
  </si>
  <si>
    <t>131201109</t>
  </si>
  <si>
    <t>Hloubení nezapažených jam a zářezů s urovnáním dna do předepsaného profilu a spádu Příplatek k cenám za lepivost horniny tř. 3</t>
  </si>
  <si>
    <t>-1515019977</t>
  </si>
  <si>
    <t>2*0,5 'Přepočtené koeficientem množství</t>
  </si>
  <si>
    <t>132201101</t>
  </si>
  <si>
    <t>Hloubení zapažených i nezapažených rýh šířky do 600 mm s urovnáním dna do předepsaného profilu a spádu v hornině tř. 3 do 100 m3</t>
  </si>
  <si>
    <t>1515474776</t>
  </si>
  <si>
    <t>trativod</t>
  </si>
  <si>
    <t>80*0,4*0,5</t>
  </si>
  <si>
    <t>132201109</t>
  </si>
  <si>
    <t>Hloubení zapažených i nezapažených rýh šířky do 600 mm s urovnáním dna do předepsaného profilu a spádu v hornině tř. 3 Příplatek k cenám za lepivost horniny tř. 3</t>
  </si>
  <si>
    <t>329470011</t>
  </si>
  <si>
    <t>16*0,5 'Přepočtené koeficientem množství</t>
  </si>
  <si>
    <t>odkop na meziskládku</t>
  </si>
  <si>
    <t>1657273656</t>
  </si>
  <si>
    <t>1545547655</t>
  </si>
  <si>
    <t>80*0,4*0,5+2</t>
  </si>
  <si>
    <t>1810238351</t>
  </si>
  <si>
    <t>263,5*10</t>
  </si>
  <si>
    <t>1844195382</t>
  </si>
  <si>
    <t>-728100140</t>
  </si>
  <si>
    <t>120*0,5*2</t>
  </si>
  <si>
    <t>371*0,5*2</t>
  </si>
  <si>
    <t>1849327692</t>
  </si>
  <si>
    <t>18*1,8</t>
  </si>
  <si>
    <t>60*1,8</t>
  </si>
  <si>
    <t>185,5*1,8</t>
  </si>
  <si>
    <t>-5422177</t>
  </si>
  <si>
    <t>roprostření přebytku ornice mimo stavbu, tl. vrstvy 350mm</t>
  </si>
  <si>
    <t>214</t>
  </si>
  <si>
    <t>716</t>
  </si>
  <si>
    <t>211531111</t>
  </si>
  <si>
    <t>Výplň kamenivem do rýh odvodňovacích žeber nebo trativodů bez zhutnění, s úpravou povrchu výplně kamenivem hrubým drceným frakce 16 až 63 mm</t>
  </si>
  <si>
    <t>-1260814664</t>
  </si>
  <si>
    <t>80*0,4*0,4</t>
  </si>
  <si>
    <t>211971110</t>
  </si>
  <si>
    <t>Zřízení opláštění výplně z geotextilie odvodňovacích žeber nebo trativodů v rýze nebo zářezu se stěnami šikmými o sklonu do 1:2</t>
  </si>
  <si>
    <t>1332108031</t>
  </si>
  <si>
    <t>80*2</t>
  </si>
  <si>
    <t>693111420</t>
  </si>
  <si>
    <t>geotextilie netkaná PP 200 g/m2 do š 8,8 m</t>
  </si>
  <si>
    <t>227358509</t>
  </si>
  <si>
    <t>160*1,1</t>
  </si>
  <si>
    <t>212572121</t>
  </si>
  <si>
    <t>Lože pro trativody z kameniva drobného těženého</t>
  </si>
  <si>
    <t>-1541127496</t>
  </si>
  <si>
    <t>80*0,1*0,4</t>
  </si>
  <si>
    <t>212755216</t>
  </si>
  <si>
    <t>Trativody bez lože z drenážních trubek plastových flexibilních D 160 mm</t>
  </si>
  <si>
    <t>46216176</t>
  </si>
  <si>
    <t>862827224</t>
  </si>
  <si>
    <t>rozšíření vozovky vrstva ŠDa 0/32, tl. min. 250mm dle sklonu pláně</t>
  </si>
  <si>
    <t>371</t>
  </si>
  <si>
    <t>116</t>
  </si>
  <si>
    <t>366</t>
  </si>
  <si>
    <t>112</t>
  </si>
  <si>
    <t>360</t>
  </si>
  <si>
    <t>569903311</t>
  </si>
  <si>
    <t>Zřízení zemních krajnic z hornin jakékoliv třídy se zhutněním</t>
  </si>
  <si>
    <t>-1108609348</t>
  </si>
  <si>
    <t>892</t>
  </si>
  <si>
    <t>862</t>
  </si>
  <si>
    <t>55+5</t>
  </si>
  <si>
    <t>60*1,02</t>
  </si>
  <si>
    <t>895111121</t>
  </si>
  <si>
    <t>Drenážní šachtice normální z betonových dílců typ Šn 60 hl. do 1 m</t>
  </si>
  <si>
    <t>96113876</t>
  </si>
  <si>
    <t>kompletní dodávka s poklopem D400</t>
  </si>
  <si>
    <t>silniční obruby 100/15/25</t>
  </si>
  <si>
    <t>nájezdové obruby 100/15/15</t>
  </si>
  <si>
    <t>přechodový obrubní levý 100/15/15-25</t>
  </si>
  <si>
    <t>přechodový obrubní pravý 100/15/15-25</t>
  </si>
  <si>
    <t>silniční obruby 100/15/30</t>
  </si>
  <si>
    <t>40*1,02</t>
  </si>
  <si>
    <t>27*1,02</t>
  </si>
  <si>
    <t>592174690</t>
  </si>
  <si>
    <t>obrubník betonový silniční přechodový L + P vibrolisovaný 100x15x15-25 cm</t>
  </si>
  <si>
    <t>1084634696</t>
  </si>
  <si>
    <t>levý 1x,pravý 1x</t>
  </si>
  <si>
    <t>(1+1)*1,02</t>
  </si>
  <si>
    <t>592174500</t>
  </si>
  <si>
    <t>obrubník betonový chodníkový silniční vibrolisovaný 100x15x30 cm</t>
  </si>
  <si>
    <t>-310958164</t>
  </si>
  <si>
    <t>48*1,02</t>
  </si>
  <si>
    <t>-1602715337</t>
  </si>
  <si>
    <t>2*70</t>
  </si>
  <si>
    <t>966006111</t>
  </si>
  <si>
    <t>Odstranění značek pro staničení a ohraničení s uložením hmot na vzdálenost do 20 m nebo s naložením na dopravní prostředek, se zásypem jam a jeho zhutněním uklínovaných v zemi kameny kilometrovníky</t>
  </si>
  <si>
    <t>-545128389</t>
  </si>
  <si>
    <t>5x solitérní kámen</t>
  </si>
  <si>
    <t>(763*0,04+977*0,08)*2,3</t>
  </si>
  <si>
    <t>153*0,18*2,2</t>
  </si>
  <si>
    <t>(102*0,25+16*0,2+85*0,1)*2</t>
  </si>
  <si>
    <t>385,15*19</t>
  </si>
  <si>
    <t>(153*0,18)*2,2</t>
  </si>
  <si>
    <t>OS 103.2.UN - Dopravní značení - uznatelné náklady</t>
  </si>
  <si>
    <t>0,58</t>
  </si>
  <si>
    <t>1584263993</t>
  </si>
  <si>
    <t>IZ4a, IZ4b, Z4e</t>
  </si>
  <si>
    <t>220</t>
  </si>
  <si>
    <t>510</t>
  </si>
  <si>
    <t>149</t>
  </si>
  <si>
    <t>V4 (0,125)</t>
  </si>
  <si>
    <t>149*2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</si>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</sst>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6.5" customHeight="1">
      <c r="B20" s="29"/>
      <c r="C20" s="30"/>
      <c r="D20" s="30"/>
      <c r="E20" s="45" t="s">
        <v>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49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2017-6-5</v>
      </c>
      <c r="AR41" s="74"/>
    </row>
    <row r="42" s="4" customFormat="1" ht="36.96" customHeight="1">
      <c r="B42" s="76"/>
      <c r="C42" s="77" t="s">
        <v>19</v>
      </c>
      <c r="L42" s="78" t="str">
        <f>K6</f>
        <v>Cyklostezka Bratrušov - 2.rozpočet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23</v>
      </c>
      <c r="L44" s="79" t="str">
        <f>IF(K8="","",K8)</f>
        <v>Bratrušov</v>
      </c>
      <c r="AI44" s="75" t="s">
        <v>25</v>
      </c>
      <c r="AM44" s="80" t="str">
        <f>IF(AN8= "","",AN8)</f>
        <v>5.6.2017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27</v>
      </c>
      <c r="L46" s="3" t="str">
        <f>IF(E11= "","",E11)</f>
        <v xml:space="preserve"> </v>
      </c>
      <c r="AI46" s="75" t="s">
        <v>33</v>
      </c>
      <c r="AM46" s="3" t="str">
        <f>IF(E17="","",E17)</f>
        <v xml:space="preserve"> </v>
      </c>
      <c r="AN46" s="3"/>
      <c r="AO46" s="3"/>
      <c r="AP46" s="3"/>
      <c r="AR46" s="4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31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51</v>
      </c>
      <c r="D49" s="88"/>
      <c r="E49" s="88"/>
      <c r="F49" s="88"/>
      <c r="G49" s="88"/>
      <c r="H49" s="89"/>
      <c r="I49" s="90" t="s">
        <v>52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53</v>
      </c>
      <c r="AH49" s="88"/>
      <c r="AI49" s="88"/>
      <c r="AJ49" s="88"/>
      <c r="AK49" s="88"/>
      <c r="AL49" s="88"/>
      <c r="AM49" s="88"/>
      <c r="AN49" s="90" t="s">
        <v>54</v>
      </c>
      <c r="AO49" s="88"/>
      <c r="AP49" s="88"/>
      <c r="AQ49" s="92" t="s">
        <v>55</v>
      </c>
      <c r="AR49" s="47"/>
      <c r="AS49" s="93" t="s">
        <v>56</v>
      </c>
      <c r="AT49" s="94" t="s">
        <v>57</v>
      </c>
      <c r="AU49" s="94" t="s">
        <v>58</v>
      </c>
      <c r="AV49" s="94" t="s">
        <v>59</v>
      </c>
      <c r="AW49" s="94" t="s">
        <v>60</v>
      </c>
      <c r="AX49" s="94" t="s">
        <v>61</v>
      </c>
      <c r="AY49" s="94" t="s">
        <v>62</v>
      </c>
      <c r="AZ49" s="94" t="s">
        <v>63</v>
      </c>
      <c r="BA49" s="94" t="s">
        <v>64</v>
      </c>
      <c r="BB49" s="94" t="s">
        <v>65</v>
      </c>
      <c r="BC49" s="94" t="s">
        <v>66</v>
      </c>
      <c r="BD49" s="95" t="s">
        <v>67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68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ROUND(AG52,2)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ROUND(AS52,2)</f>
        <v>0</v>
      </c>
      <c r="AT51" s="103">
        <f>ROUND(SUM(AV51:AW51),2)</f>
        <v>0</v>
      </c>
      <c r="AU51" s="104">
        <f>ROUND(AU52,5)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ROUND(AZ52,2)</f>
        <v>0</v>
      </c>
      <c r="BA51" s="103">
        <f>ROUND(BA52,2)</f>
        <v>0</v>
      </c>
      <c r="BB51" s="103">
        <f>ROUND(BB52,2)</f>
        <v>0</v>
      </c>
      <c r="BC51" s="103">
        <f>ROUND(BC52,2)</f>
        <v>0</v>
      </c>
      <c r="BD51" s="105">
        <f>ROUND(BD52,2)</f>
        <v>0</v>
      </c>
      <c r="BS51" s="77" t="s">
        <v>69</v>
      </c>
      <c r="BT51" s="77" t="s">
        <v>70</v>
      </c>
      <c r="BU51" s="106" t="s">
        <v>71</v>
      </c>
      <c r="BV51" s="77" t="s">
        <v>72</v>
      </c>
      <c r="BW51" s="77" t="s">
        <v>7</v>
      </c>
      <c r="BX51" s="77" t="s">
        <v>73</v>
      </c>
      <c r="CL51" s="77" t="s">
        <v>5</v>
      </c>
    </row>
    <row r="52" s="5" customFormat="1" ht="31.5" customHeight="1">
      <c r="B52" s="107"/>
      <c r="C52" s="108"/>
      <c r="D52" s="109" t="s">
        <v>74</v>
      </c>
      <c r="E52" s="109"/>
      <c r="F52" s="109"/>
      <c r="G52" s="109"/>
      <c r="H52" s="109"/>
      <c r="I52" s="110"/>
      <c r="J52" s="109" t="s">
        <v>75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ROUND(AG53+AG54+AG55+AG61,2)</f>
        <v>0</v>
      </c>
      <c r="AH52" s="110"/>
      <c r="AI52" s="110"/>
      <c r="AJ52" s="110"/>
      <c r="AK52" s="110"/>
      <c r="AL52" s="110"/>
      <c r="AM52" s="110"/>
      <c r="AN52" s="112">
        <f>SUM(AG52,AT52)</f>
        <v>0</v>
      </c>
      <c r="AO52" s="110"/>
      <c r="AP52" s="110"/>
      <c r="AQ52" s="113" t="s">
        <v>76</v>
      </c>
      <c r="AR52" s="107"/>
      <c r="AS52" s="114">
        <f>ROUND(AS53+AS54+AS55+AS61,2)</f>
        <v>0</v>
      </c>
      <c r="AT52" s="115">
        <f>ROUND(SUM(AV52:AW52),2)</f>
        <v>0</v>
      </c>
      <c r="AU52" s="116">
        <f>ROUND(AU53+AU54+AU55+AU61,5)</f>
        <v>0</v>
      </c>
      <c r="AV52" s="115">
        <f>ROUND(AZ52*L26,2)</f>
        <v>0</v>
      </c>
      <c r="AW52" s="115">
        <f>ROUND(BA52*L27,2)</f>
        <v>0</v>
      </c>
      <c r="AX52" s="115">
        <f>ROUND(BB52*L26,2)</f>
        <v>0</v>
      </c>
      <c r="AY52" s="115">
        <f>ROUND(BC52*L27,2)</f>
        <v>0</v>
      </c>
      <c r="AZ52" s="115">
        <f>ROUND(AZ53+AZ54+AZ55+AZ61,2)</f>
        <v>0</v>
      </c>
      <c r="BA52" s="115">
        <f>ROUND(BA53+BA54+BA55+BA61,2)</f>
        <v>0</v>
      </c>
      <c r="BB52" s="115">
        <f>ROUND(BB53+BB54+BB55+BB61,2)</f>
        <v>0</v>
      </c>
      <c r="BC52" s="115">
        <f>ROUND(BC53+BC54+BC55+BC61,2)</f>
        <v>0</v>
      </c>
      <c r="BD52" s="117">
        <f>ROUND(BD53+BD54+BD55+BD61,2)</f>
        <v>0</v>
      </c>
      <c r="BS52" s="118" t="s">
        <v>69</v>
      </c>
      <c r="BT52" s="118" t="s">
        <v>77</v>
      </c>
      <c r="BU52" s="118" t="s">
        <v>71</v>
      </c>
      <c r="BV52" s="118" t="s">
        <v>72</v>
      </c>
      <c r="BW52" s="118" t="s">
        <v>78</v>
      </c>
      <c r="BX52" s="118" t="s">
        <v>7</v>
      </c>
      <c r="CL52" s="118" t="s">
        <v>5</v>
      </c>
      <c r="CM52" s="118" t="s">
        <v>79</v>
      </c>
    </row>
    <row r="53" s="6" customFormat="1" ht="28.5" customHeight="1">
      <c r="A53" s="119" t="s">
        <v>80</v>
      </c>
      <c r="B53" s="120"/>
      <c r="C53" s="9"/>
      <c r="D53" s="9"/>
      <c r="E53" s="121" t="s">
        <v>81</v>
      </c>
      <c r="F53" s="121"/>
      <c r="G53" s="121"/>
      <c r="H53" s="121"/>
      <c r="I53" s="121"/>
      <c r="J53" s="9"/>
      <c r="K53" s="121" t="s">
        <v>82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2">
        <f>'OS 002.NN - Vedlejší rozp...'!J29</f>
        <v>0</v>
      </c>
      <c r="AH53" s="9"/>
      <c r="AI53" s="9"/>
      <c r="AJ53" s="9"/>
      <c r="AK53" s="9"/>
      <c r="AL53" s="9"/>
      <c r="AM53" s="9"/>
      <c r="AN53" s="122">
        <f>SUM(AG53,AT53)</f>
        <v>0</v>
      </c>
      <c r="AO53" s="9"/>
      <c r="AP53" s="9"/>
      <c r="AQ53" s="123" t="s">
        <v>83</v>
      </c>
      <c r="AR53" s="120"/>
      <c r="AS53" s="124">
        <v>0</v>
      </c>
      <c r="AT53" s="125">
        <f>ROUND(SUM(AV53:AW53),2)</f>
        <v>0</v>
      </c>
      <c r="AU53" s="126">
        <f>'OS 002.NN - Vedlejší rozp...'!P88</f>
        <v>0</v>
      </c>
      <c r="AV53" s="125">
        <f>'OS 002.NN - Vedlejší rozp...'!J32</f>
        <v>0</v>
      </c>
      <c r="AW53" s="125">
        <f>'OS 002.NN - Vedlejší rozp...'!J33</f>
        <v>0</v>
      </c>
      <c r="AX53" s="125">
        <f>'OS 002.NN - Vedlejší rozp...'!J34</f>
        <v>0</v>
      </c>
      <c r="AY53" s="125">
        <f>'OS 002.NN - Vedlejší rozp...'!J35</f>
        <v>0</v>
      </c>
      <c r="AZ53" s="125">
        <f>'OS 002.NN - Vedlejší rozp...'!F32</f>
        <v>0</v>
      </c>
      <c r="BA53" s="125">
        <f>'OS 002.NN - Vedlejší rozp...'!F33</f>
        <v>0</v>
      </c>
      <c r="BB53" s="125">
        <f>'OS 002.NN - Vedlejší rozp...'!F34</f>
        <v>0</v>
      </c>
      <c r="BC53" s="125">
        <f>'OS 002.NN - Vedlejší rozp...'!F35</f>
        <v>0</v>
      </c>
      <c r="BD53" s="127">
        <f>'OS 002.NN - Vedlejší rozp...'!F36</f>
        <v>0</v>
      </c>
      <c r="BT53" s="128" t="s">
        <v>79</v>
      </c>
      <c r="BV53" s="128" t="s">
        <v>72</v>
      </c>
      <c r="BW53" s="128" t="s">
        <v>84</v>
      </c>
      <c r="BX53" s="128" t="s">
        <v>78</v>
      </c>
      <c r="CL53" s="128" t="s">
        <v>5</v>
      </c>
    </row>
    <row r="54" s="6" customFormat="1" ht="28.5" customHeight="1">
      <c r="A54" s="119" t="s">
        <v>80</v>
      </c>
      <c r="B54" s="120"/>
      <c r="C54" s="9"/>
      <c r="D54" s="9"/>
      <c r="E54" s="121" t="s">
        <v>85</v>
      </c>
      <c r="F54" s="121"/>
      <c r="G54" s="121"/>
      <c r="H54" s="121"/>
      <c r="I54" s="121"/>
      <c r="J54" s="9"/>
      <c r="K54" s="121" t="s">
        <v>86</v>
      </c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2">
        <f>'OS 002.UN - Vedlejší rozp...'!J29</f>
        <v>0</v>
      </c>
      <c r="AH54" s="9"/>
      <c r="AI54" s="9"/>
      <c r="AJ54" s="9"/>
      <c r="AK54" s="9"/>
      <c r="AL54" s="9"/>
      <c r="AM54" s="9"/>
      <c r="AN54" s="122">
        <f>SUM(AG54,AT54)</f>
        <v>0</v>
      </c>
      <c r="AO54" s="9"/>
      <c r="AP54" s="9"/>
      <c r="AQ54" s="123" t="s">
        <v>83</v>
      </c>
      <c r="AR54" s="120"/>
      <c r="AS54" s="124">
        <v>0</v>
      </c>
      <c r="AT54" s="125">
        <f>ROUND(SUM(AV54:AW54),2)</f>
        <v>0</v>
      </c>
      <c r="AU54" s="126">
        <f>'OS 002.UN - Vedlejší rozp...'!P86</f>
        <v>0</v>
      </c>
      <c r="AV54" s="125">
        <f>'OS 002.UN - Vedlejší rozp...'!J32</f>
        <v>0</v>
      </c>
      <c r="AW54" s="125">
        <f>'OS 002.UN - Vedlejší rozp...'!J33</f>
        <v>0</v>
      </c>
      <c r="AX54" s="125">
        <f>'OS 002.UN - Vedlejší rozp...'!J34</f>
        <v>0</v>
      </c>
      <c r="AY54" s="125">
        <f>'OS 002.UN - Vedlejší rozp...'!J35</f>
        <v>0</v>
      </c>
      <c r="AZ54" s="125">
        <f>'OS 002.UN - Vedlejší rozp...'!F32</f>
        <v>0</v>
      </c>
      <c r="BA54" s="125">
        <f>'OS 002.UN - Vedlejší rozp...'!F33</f>
        <v>0</v>
      </c>
      <c r="BB54" s="125">
        <f>'OS 002.UN - Vedlejší rozp...'!F34</f>
        <v>0</v>
      </c>
      <c r="BC54" s="125">
        <f>'OS 002.UN - Vedlejší rozp...'!F35</f>
        <v>0</v>
      </c>
      <c r="BD54" s="127">
        <f>'OS 002.UN - Vedlejší rozp...'!F36</f>
        <v>0</v>
      </c>
      <c r="BT54" s="128" t="s">
        <v>79</v>
      </c>
      <c r="BV54" s="128" t="s">
        <v>72</v>
      </c>
      <c r="BW54" s="128" t="s">
        <v>87</v>
      </c>
      <c r="BX54" s="128" t="s">
        <v>78</v>
      </c>
      <c r="CL54" s="128" t="s">
        <v>5</v>
      </c>
    </row>
    <row r="55" s="6" customFormat="1" ht="16.5" customHeight="1">
      <c r="B55" s="120"/>
      <c r="C55" s="9"/>
      <c r="D55" s="9"/>
      <c r="E55" s="121" t="s">
        <v>88</v>
      </c>
      <c r="F55" s="121"/>
      <c r="G55" s="121"/>
      <c r="H55" s="121"/>
      <c r="I55" s="121"/>
      <c r="J55" s="9"/>
      <c r="K55" s="121" t="s">
        <v>89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9">
        <f>ROUND(SUM(AG56:AG60),2)</f>
        <v>0</v>
      </c>
      <c r="AH55" s="9"/>
      <c r="AI55" s="9"/>
      <c r="AJ55" s="9"/>
      <c r="AK55" s="9"/>
      <c r="AL55" s="9"/>
      <c r="AM55" s="9"/>
      <c r="AN55" s="122">
        <f>SUM(AG55,AT55)</f>
        <v>0</v>
      </c>
      <c r="AO55" s="9"/>
      <c r="AP55" s="9"/>
      <c r="AQ55" s="123" t="s">
        <v>83</v>
      </c>
      <c r="AR55" s="120"/>
      <c r="AS55" s="124">
        <f>ROUND(SUM(AS56:AS60),2)</f>
        <v>0</v>
      </c>
      <c r="AT55" s="125">
        <f>ROUND(SUM(AV55:AW55),2)</f>
        <v>0</v>
      </c>
      <c r="AU55" s="126">
        <f>ROUND(SUM(AU56:AU60),5)</f>
        <v>0</v>
      </c>
      <c r="AV55" s="125">
        <f>ROUND(AZ55*L26,2)</f>
        <v>0</v>
      </c>
      <c r="AW55" s="125">
        <f>ROUND(BA55*L27,2)</f>
        <v>0</v>
      </c>
      <c r="AX55" s="125">
        <f>ROUND(BB55*L26,2)</f>
        <v>0</v>
      </c>
      <c r="AY55" s="125">
        <f>ROUND(BC55*L27,2)</f>
        <v>0</v>
      </c>
      <c r="AZ55" s="125">
        <f>ROUND(SUM(AZ56:AZ60),2)</f>
        <v>0</v>
      </c>
      <c r="BA55" s="125">
        <f>ROUND(SUM(BA56:BA60),2)</f>
        <v>0</v>
      </c>
      <c r="BB55" s="125">
        <f>ROUND(SUM(BB56:BB60),2)</f>
        <v>0</v>
      </c>
      <c r="BC55" s="125">
        <f>ROUND(SUM(BC56:BC60),2)</f>
        <v>0</v>
      </c>
      <c r="BD55" s="127">
        <f>ROUND(SUM(BD56:BD60),2)</f>
        <v>0</v>
      </c>
      <c r="BS55" s="128" t="s">
        <v>69</v>
      </c>
      <c r="BT55" s="128" t="s">
        <v>79</v>
      </c>
      <c r="BU55" s="128" t="s">
        <v>71</v>
      </c>
      <c r="BV55" s="128" t="s">
        <v>72</v>
      </c>
      <c r="BW55" s="128" t="s">
        <v>90</v>
      </c>
      <c r="BX55" s="128" t="s">
        <v>78</v>
      </c>
      <c r="CL55" s="128" t="s">
        <v>5</v>
      </c>
    </row>
    <row r="56" s="6" customFormat="1" ht="42.75" customHeight="1">
      <c r="A56" s="119" t="s">
        <v>80</v>
      </c>
      <c r="B56" s="120"/>
      <c r="C56" s="9"/>
      <c r="D56" s="9"/>
      <c r="E56" s="9"/>
      <c r="F56" s="121" t="s">
        <v>91</v>
      </c>
      <c r="G56" s="121"/>
      <c r="H56" s="121"/>
      <c r="I56" s="121"/>
      <c r="J56" s="121"/>
      <c r="K56" s="9"/>
      <c r="L56" s="121" t="s">
        <v>92</v>
      </c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'OS 102.1.NN - Rozšíření k...'!J31</f>
        <v>0</v>
      </c>
      <c r="AH56" s="9"/>
      <c r="AI56" s="9"/>
      <c r="AJ56" s="9"/>
      <c r="AK56" s="9"/>
      <c r="AL56" s="9"/>
      <c r="AM56" s="9"/>
      <c r="AN56" s="122">
        <f>SUM(AG56,AT56)</f>
        <v>0</v>
      </c>
      <c r="AO56" s="9"/>
      <c r="AP56" s="9"/>
      <c r="AQ56" s="123" t="s">
        <v>83</v>
      </c>
      <c r="AR56" s="120"/>
      <c r="AS56" s="124">
        <v>0</v>
      </c>
      <c r="AT56" s="125">
        <f>ROUND(SUM(AV56:AW56),2)</f>
        <v>0</v>
      </c>
      <c r="AU56" s="126">
        <f>'OS 102.1.NN - Rozšíření k...'!P96</f>
        <v>0</v>
      </c>
      <c r="AV56" s="125">
        <f>'OS 102.1.NN - Rozšíření k...'!J34</f>
        <v>0</v>
      </c>
      <c r="AW56" s="125">
        <f>'OS 102.1.NN - Rozšíření k...'!J35</f>
        <v>0</v>
      </c>
      <c r="AX56" s="125">
        <f>'OS 102.1.NN - Rozšíření k...'!J36</f>
        <v>0</v>
      </c>
      <c r="AY56" s="125">
        <f>'OS 102.1.NN - Rozšíření k...'!J37</f>
        <v>0</v>
      </c>
      <c r="AZ56" s="125">
        <f>'OS 102.1.NN - Rozšíření k...'!F34</f>
        <v>0</v>
      </c>
      <c r="BA56" s="125">
        <f>'OS 102.1.NN - Rozšíření k...'!F35</f>
        <v>0</v>
      </c>
      <c r="BB56" s="125">
        <f>'OS 102.1.NN - Rozšíření k...'!F36</f>
        <v>0</v>
      </c>
      <c r="BC56" s="125">
        <f>'OS 102.1.NN - Rozšíření k...'!F37</f>
        <v>0</v>
      </c>
      <c r="BD56" s="127">
        <f>'OS 102.1.NN - Rozšíření k...'!F38</f>
        <v>0</v>
      </c>
      <c r="BT56" s="128" t="s">
        <v>93</v>
      </c>
      <c r="BV56" s="128" t="s">
        <v>72</v>
      </c>
      <c r="BW56" s="128" t="s">
        <v>94</v>
      </c>
      <c r="BX56" s="128" t="s">
        <v>90</v>
      </c>
      <c r="CL56" s="128" t="s">
        <v>5</v>
      </c>
    </row>
    <row r="57" s="6" customFormat="1" ht="42.75" customHeight="1">
      <c r="A57" s="119" t="s">
        <v>80</v>
      </c>
      <c r="B57" s="120"/>
      <c r="C57" s="9"/>
      <c r="D57" s="9"/>
      <c r="E57" s="9"/>
      <c r="F57" s="121" t="s">
        <v>95</v>
      </c>
      <c r="G57" s="121"/>
      <c r="H57" s="121"/>
      <c r="I57" s="121"/>
      <c r="J57" s="121"/>
      <c r="K57" s="9"/>
      <c r="L57" s="121" t="s">
        <v>96</v>
      </c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'OS 102.1.UN - Rozšíření k...'!J31</f>
        <v>0</v>
      </c>
      <c r="AH57" s="9"/>
      <c r="AI57" s="9"/>
      <c r="AJ57" s="9"/>
      <c r="AK57" s="9"/>
      <c r="AL57" s="9"/>
      <c r="AM57" s="9"/>
      <c r="AN57" s="122">
        <f>SUM(AG57,AT57)</f>
        <v>0</v>
      </c>
      <c r="AO57" s="9"/>
      <c r="AP57" s="9"/>
      <c r="AQ57" s="123" t="s">
        <v>83</v>
      </c>
      <c r="AR57" s="120"/>
      <c r="AS57" s="124">
        <v>0</v>
      </c>
      <c r="AT57" s="125">
        <f>ROUND(SUM(AV57:AW57),2)</f>
        <v>0</v>
      </c>
      <c r="AU57" s="126">
        <f>'OS 102.1.UN - Rozšíření k...'!P93</f>
        <v>0</v>
      </c>
      <c r="AV57" s="125">
        <f>'OS 102.1.UN - Rozšíření k...'!J34</f>
        <v>0</v>
      </c>
      <c r="AW57" s="125">
        <f>'OS 102.1.UN - Rozšíření k...'!J35</f>
        <v>0</v>
      </c>
      <c r="AX57" s="125">
        <f>'OS 102.1.UN - Rozšíření k...'!J36</f>
        <v>0</v>
      </c>
      <c r="AY57" s="125">
        <f>'OS 102.1.UN - Rozšíření k...'!J37</f>
        <v>0</v>
      </c>
      <c r="AZ57" s="125">
        <f>'OS 102.1.UN - Rozšíření k...'!F34</f>
        <v>0</v>
      </c>
      <c r="BA57" s="125">
        <f>'OS 102.1.UN - Rozšíření k...'!F35</f>
        <v>0</v>
      </c>
      <c r="BB57" s="125">
        <f>'OS 102.1.UN - Rozšíření k...'!F36</f>
        <v>0</v>
      </c>
      <c r="BC57" s="125">
        <f>'OS 102.1.UN - Rozšíření k...'!F37</f>
        <v>0</v>
      </c>
      <c r="BD57" s="127">
        <f>'OS 102.1.UN - Rozšíření k...'!F38</f>
        <v>0</v>
      </c>
      <c r="BT57" s="128" t="s">
        <v>93</v>
      </c>
      <c r="BV57" s="128" t="s">
        <v>72</v>
      </c>
      <c r="BW57" s="128" t="s">
        <v>97</v>
      </c>
      <c r="BX57" s="128" t="s">
        <v>90</v>
      </c>
      <c r="CL57" s="128" t="s">
        <v>5</v>
      </c>
    </row>
    <row r="58" s="6" customFormat="1" ht="42.75" customHeight="1">
      <c r="A58" s="119" t="s">
        <v>80</v>
      </c>
      <c r="B58" s="120"/>
      <c r="C58" s="9"/>
      <c r="D58" s="9"/>
      <c r="E58" s="9"/>
      <c r="F58" s="121" t="s">
        <v>98</v>
      </c>
      <c r="G58" s="121"/>
      <c r="H58" s="121"/>
      <c r="I58" s="121"/>
      <c r="J58" s="121"/>
      <c r="K58" s="9"/>
      <c r="L58" s="121" t="s">
        <v>99</v>
      </c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'OS 102.2.NN - Úprava odvo...'!J31</f>
        <v>0</v>
      </c>
      <c r="AH58" s="9"/>
      <c r="AI58" s="9"/>
      <c r="AJ58" s="9"/>
      <c r="AK58" s="9"/>
      <c r="AL58" s="9"/>
      <c r="AM58" s="9"/>
      <c r="AN58" s="122">
        <f>SUM(AG58,AT58)</f>
        <v>0</v>
      </c>
      <c r="AO58" s="9"/>
      <c r="AP58" s="9"/>
      <c r="AQ58" s="123" t="s">
        <v>83</v>
      </c>
      <c r="AR58" s="120"/>
      <c r="AS58" s="124">
        <v>0</v>
      </c>
      <c r="AT58" s="125">
        <f>ROUND(SUM(AV58:AW58),2)</f>
        <v>0</v>
      </c>
      <c r="AU58" s="126">
        <f>'OS 102.2.NN - Úprava odvo...'!P97</f>
        <v>0</v>
      </c>
      <c r="AV58" s="125">
        <f>'OS 102.2.NN - Úprava odvo...'!J34</f>
        <v>0</v>
      </c>
      <c r="AW58" s="125">
        <f>'OS 102.2.NN - Úprava odvo...'!J35</f>
        <v>0</v>
      </c>
      <c r="AX58" s="125">
        <f>'OS 102.2.NN - Úprava odvo...'!J36</f>
        <v>0</v>
      </c>
      <c r="AY58" s="125">
        <f>'OS 102.2.NN - Úprava odvo...'!J37</f>
        <v>0</v>
      </c>
      <c r="AZ58" s="125">
        <f>'OS 102.2.NN - Úprava odvo...'!F34</f>
        <v>0</v>
      </c>
      <c r="BA58" s="125">
        <f>'OS 102.2.NN - Úprava odvo...'!F35</f>
        <v>0</v>
      </c>
      <c r="BB58" s="125">
        <f>'OS 102.2.NN - Úprava odvo...'!F36</f>
        <v>0</v>
      </c>
      <c r="BC58" s="125">
        <f>'OS 102.2.NN - Úprava odvo...'!F37</f>
        <v>0</v>
      </c>
      <c r="BD58" s="127">
        <f>'OS 102.2.NN - Úprava odvo...'!F38</f>
        <v>0</v>
      </c>
      <c r="BT58" s="128" t="s">
        <v>93</v>
      </c>
      <c r="BV58" s="128" t="s">
        <v>72</v>
      </c>
      <c r="BW58" s="128" t="s">
        <v>100</v>
      </c>
      <c r="BX58" s="128" t="s">
        <v>90</v>
      </c>
      <c r="CL58" s="128" t="s">
        <v>5</v>
      </c>
    </row>
    <row r="59" s="6" customFormat="1" ht="28.5" customHeight="1">
      <c r="A59" s="119" t="s">
        <v>80</v>
      </c>
      <c r="B59" s="120"/>
      <c r="C59" s="9"/>
      <c r="D59" s="9"/>
      <c r="E59" s="9"/>
      <c r="F59" s="121" t="s">
        <v>101</v>
      </c>
      <c r="G59" s="121"/>
      <c r="H59" s="121"/>
      <c r="I59" s="121"/>
      <c r="J59" s="121"/>
      <c r="K59" s="9"/>
      <c r="L59" s="121" t="s">
        <v>102</v>
      </c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'OS 102.3.UN - Dopravní zn...'!J31</f>
        <v>0</v>
      </c>
      <c r="AH59" s="9"/>
      <c r="AI59" s="9"/>
      <c r="AJ59" s="9"/>
      <c r="AK59" s="9"/>
      <c r="AL59" s="9"/>
      <c r="AM59" s="9"/>
      <c r="AN59" s="122">
        <f>SUM(AG59,AT59)</f>
        <v>0</v>
      </c>
      <c r="AO59" s="9"/>
      <c r="AP59" s="9"/>
      <c r="AQ59" s="123" t="s">
        <v>83</v>
      </c>
      <c r="AR59" s="120"/>
      <c r="AS59" s="124">
        <v>0</v>
      </c>
      <c r="AT59" s="125">
        <f>ROUND(SUM(AV59:AW59),2)</f>
        <v>0</v>
      </c>
      <c r="AU59" s="126">
        <f>'OS 102.3.UN - Dopravní zn...'!P94</f>
        <v>0</v>
      </c>
      <c r="AV59" s="125">
        <f>'OS 102.3.UN - Dopravní zn...'!J34</f>
        <v>0</v>
      </c>
      <c r="AW59" s="125">
        <f>'OS 102.3.UN - Dopravní zn...'!J35</f>
        <v>0</v>
      </c>
      <c r="AX59" s="125">
        <f>'OS 102.3.UN - Dopravní zn...'!J36</f>
        <v>0</v>
      </c>
      <c r="AY59" s="125">
        <f>'OS 102.3.UN - Dopravní zn...'!J37</f>
        <v>0</v>
      </c>
      <c r="AZ59" s="125">
        <f>'OS 102.3.UN - Dopravní zn...'!F34</f>
        <v>0</v>
      </c>
      <c r="BA59" s="125">
        <f>'OS 102.3.UN - Dopravní zn...'!F35</f>
        <v>0</v>
      </c>
      <c r="BB59" s="125">
        <f>'OS 102.3.UN - Dopravní zn...'!F36</f>
        <v>0</v>
      </c>
      <c r="BC59" s="125">
        <f>'OS 102.3.UN - Dopravní zn...'!F37</f>
        <v>0</v>
      </c>
      <c r="BD59" s="127">
        <f>'OS 102.3.UN - Dopravní zn...'!F38</f>
        <v>0</v>
      </c>
      <c r="BT59" s="128" t="s">
        <v>93</v>
      </c>
      <c r="BV59" s="128" t="s">
        <v>72</v>
      </c>
      <c r="BW59" s="128" t="s">
        <v>103</v>
      </c>
      <c r="BX59" s="128" t="s">
        <v>90</v>
      </c>
      <c r="CL59" s="128" t="s">
        <v>5</v>
      </c>
    </row>
    <row r="60" s="6" customFormat="1" ht="28.5" customHeight="1">
      <c r="A60" s="119" t="s">
        <v>80</v>
      </c>
      <c r="B60" s="120"/>
      <c r="C60" s="9"/>
      <c r="D60" s="9"/>
      <c r="E60" s="9"/>
      <c r="F60" s="121" t="s">
        <v>104</v>
      </c>
      <c r="G60" s="121"/>
      <c r="H60" s="121"/>
      <c r="I60" s="121"/>
      <c r="J60" s="121"/>
      <c r="K60" s="9"/>
      <c r="L60" s="121" t="s">
        <v>105</v>
      </c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2">
        <f>'OS 102.4.NN - Dopravní zn...'!J31</f>
        <v>0</v>
      </c>
      <c r="AH60" s="9"/>
      <c r="AI60" s="9"/>
      <c r="AJ60" s="9"/>
      <c r="AK60" s="9"/>
      <c r="AL60" s="9"/>
      <c r="AM60" s="9"/>
      <c r="AN60" s="122">
        <f>SUM(AG60,AT60)</f>
        <v>0</v>
      </c>
      <c r="AO60" s="9"/>
      <c r="AP60" s="9"/>
      <c r="AQ60" s="123" t="s">
        <v>83</v>
      </c>
      <c r="AR60" s="120"/>
      <c r="AS60" s="124">
        <v>0</v>
      </c>
      <c r="AT60" s="125">
        <f>ROUND(SUM(AV60:AW60),2)</f>
        <v>0</v>
      </c>
      <c r="AU60" s="126">
        <f>'OS 102.4.NN - Dopravní zn...'!P91</f>
        <v>0</v>
      </c>
      <c r="AV60" s="125">
        <f>'OS 102.4.NN - Dopravní zn...'!J34</f>
        <v>0</v>
      </c>
      <c r="AW60" s="125">
        <f>'OS 102.4.NN - Dopravní zn...'!J35</f>
        <v>0</v>
      </c>
      <c r="AX60" s="125">
        <f>'OS 102.4.NN - Dopravní zn...'!J36</f>
        <v>0</v>
      </c>
      <c r="AY60" s="125">
        <f>'OS 102.4.NN - Dopravní zn...'!J37</f>
        <v>0</v>
      </c>
      <c r="AZ60" s="125">
        <f>'OS 102.4.NN - Dopravní zn...'!F34</f>
        <v>0</v>
      </c>
      <c r="BA60" s="125">
        <f>'OS 102.4.NN - Dopravní zn...'!F35</f>
        <v>0</v>
      </c>
      <c r="BB60" s="125">
        <f>'OS 102.4.NN - Dopravní zn...'!F36</f>
        <v>0</v>
      </c>
      <c r="BC60" s="125">
        <f>'OS 102.4.NN - Dopravní zn...'!F37</f>
        <v>0</v>
      </c>
      <c r="BD60" s="127">
        <f>'OS 102.4.NN - Dopravní zn...'!F38</f>
        <v>0</v>
      </c>
      <c r="BT60" s="128" t="s">
        <v>93</v>
      </c>
      <c r="BV60" s="128" t="s">
        <v>72</v>
      </c>
      <c r="BW60" s="128" t="s">
        <v>106</v>
      </c>
      <c r="BX60" s="128" t="s">
        <v>90</v>
      </c>
      <c r="CL60" s="128" t="s">
        <v>5</v>
      </c>
    </row>
    <row r="61" s="6" customFormat="1" ht="16.5" customHeight="1">
      <c r="B61" s="120"/>
      <c r="C61" s="9"/>
      <c r="D61" s="9"/>
      <c r="E61" s="121" t="s">
        <v>107</v>
      </c>
      <c r="F61" s="121"/>
      <c r="G61" s="121"/>
      <c r="H61" s="121"/>
      <c r="I61" s="121"/>
      <c r="J61" s="9"/>
      <c r="K61" s="121" t="s">
        <v>108</v>
      </c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9">
        <f>ROUND(SUM(AG62:AG64),2)</f>
        <v>0</v>
      </c>
      <c r="AH61" s="9"/>
      <c r="AI61" s="9"/>
      <c r="AJ61" s="9"/>
      <c r="AK61" s="9"/>
      <c r="AL61" s="9"/>
      <c r="AM61" s="9"/>
      <c r="AN61" s="122">
        <f>SUM(AG61,AT61)</f>
        <v>0</v>
      </c>
      <c r="AO61" s="9"/>
      <c r="AP61" s="9"/>
      <c r="AQ61" s="123" t="s">
        <v>83</v>
      </c>
      <c r="AR61" s="120"/>
      <c r="AS61" s="124">
        <f>ROUND(SUM(AS62:AS64),2)</f>
        <v>0</v>
      </c>
      <c r="AT61" s="125">
        <f>ROUND(SUM(AV61:AW61),2)</f>
        <v>0</v>
      </c>
      <c r="AU61" s="126">
        <f>ROUND(SUM(AU62:AU64),5)</f>
        <v>0</v>
      </c>
      <c r="AV61" s="125">
        <f>ROUND(AZ61*L26,2)</f>
        <v>0</v>
      </c>
      <c r="AW61" s="125">
        <f>ROUND(BA61*L27,2)</f>
        <v>0</v>
      </c>
      <c r="AX61" s="125">
        <f>ROUND(BB61*L26,2)</f>
        <v>0</v>
      </c>
      <c r="AY61" s="125">
        <f>ROUND(BC61*L27,2)</f>
        <v>0</v>
      </c>
      <c r="AZ61" s="125">
        <f>ROUND(SUM(AZ62:AZ64),2)</f>
        <v>0</v>
      </c>
      <c r="BA61" s="125">
        <f>ROUND(SUM(BA62:BA64),2)</f>
        <v>0</v>
      </c>
      <c r="BB61" s="125">
        <f>ROUND(SUM(BB62:BB64),2)</f>
        <v>0</v>
      </c>
      <c r="BC61" s="125">
        <f>ROUND(SUM(BC62:BC64),2)</f>
        <v>0</v>
      </c>
      <c r="BD61" s="127">
        <f>ROUND(SUM(BD62:BD64),2)</f>
        <v>0</v>
      </c>
      <c r="BS61" s="128" t="s">
        <v>69</v>
      </c>
      <c r="BT61" s="128" t="s">
        <v>79</v>
      </c>
      <c r="BU61" s="128" t="s">
        <v>71</v>
      </c>
      <c r="BV61" s="128" t="s">
        <v>72</v>
      </c>
      <c r="BW61" s="128" t="s">
        <v>109</v>
      </c>
      <c r="BX61" s="128" t="s">
        <v>78</v>
      </c>
      <c r="CL61" s="128" t="s">
        <v>5</v>
      </c>
    </row>
    <row r="62" s="6" customFormat="1" ht="42.75" customHeight="1">
      <c r="A62" s="119" t="s">
        <v>80</v>
      </c>
      <c r="B62" s="120"/>
      <c r="C62" s="9"/>
      <c r="D62" s="9"/>
      <c r="E62" s="9"/>
      <c r="F62" s="121" t="s">
        <v>110</v>
      </c>
      <c r="G62" s="121"/>
      <c r="H62" s="121"/>
      <c r="I62" s="121"/>
      <c r="J62" s="121"/>
      <c r="K62" s="9"/>
      <c r="L62" s="121" t="s">
        <v>111</v>
      </c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2">
        <f>'OS 103.1.NN - Rozšíření k...'!J31</f>
        <v>0</v>
      </c>
      <c r="AH62" s="9"/>
      <c r="AI62" s="9"/>
      <c r="AJ62" s="9"/>
      <c r="AK62" s="9"/>
      <c r="AL62" s="9"/>
      <c r="AM62" s="9"/>
      <c r="AN62" s="122">
        <f>SUM(AG62,AT62)</f>
        <v>0</v>
      </c>
      <c r="AO62" s="9"/>
      <c r="AP62" s="9"/>
      <c r="AQ62" s="123" t="s">
        <v>83</v>
      </c>
      <c r="AR62" s="120"/>
      <c r="AS62" s="124">
        <v>0</v>
      </c>
      <c r="AT62" s="125">
        <f>ROUND(SUM(AV62:AW62),2)</f>
        <v>0</v>
      </c>
      <c r="AU62" s="126">
        <f>'OS 103.1.NN - Rozšíření k...'!P96</f>
        <v>0</v>
      </c>
      <c r="AV62" s="125">
        <f>'OS 103.1.NN - Rozšíření k...'!J34</f>
        <v>0</v>
      </c>
      <c r="AW62" s="125">
        <f>'OS 103.1.NN - Rozšíření k...'!J35</f>
        <v>0</v>
      </c>
      <c r="AX62" s="125">
        <f>'OS 103.1.NN - Rozšíření k...'!J36</f>
        <v>0</v>
      </c>
      <c r="AY62" s="125">
        <f>'OS 103.1.NN - Rozšíření k...'!J37</f>
        <v>0</v>
      </c>
      <c r="AZ62" s="125">
        <f>'OS 103.1.NN - Rozšíření k...'!F34</f>
        <v>0</v>
      </c>
      <c r="BA62" s="125">
        <f>'OS 103.1.NN - Rozšíření k...'!F35</f>
        <v>0</v>
      </c>
      <c r="BB62" s="125">
        <f>'OS 103.1.NN - Rozšíření k...'!F36</f>
        <v>0</v>
      </c>
      <c r="BC62" s="125">
        <f>'OS 103.1.NN - Rozšíření k...'!F37</f>
        <v>0</v>
      </c>
      <c r="BD62" s="127">
        <f>'OS 103.1.NN - Rozšíření k...'!F38</f>
        <v>0</v>
      </c>
      <c r="BT62" s="128" t="s">
        <v>93</v>
      </c>
      <c r="BV62" s="128" t="s">
        <v>72</v>
      </c>
      <c r="BW62" s="128" t="s">
        <v>112</v>
      </c>
      <c r="BX62" s="128" t="s">
        <v>109</v>
      </c>
      <c r="CL62" s="128" t="s">
        <v>5</v>
      </c>
    </row>
    <row r="63" s="6" customFormat="1" ht="42.75" customHeight="1">
      <c r="A63" s="119" t="s">
        <v>80</v>
      </c>
      <c r="B63" s="120"/>
      <c r="C63" s="9"/>
      <c r="D63" s="9"/>
      <c r="E63" s="9"/>
      <c r="F63" s="121" t="s">
        <v>113</v>
      </c>
      <c r="G63" s="121"/>
      <c r="H63" s="121"/>
      <c r="I63" s="121"/>
      <c r="J63" s="121"/>
      <c r="K63" s="9"/>
      <c r="L63" s="121" t="s">
        <v>114</v>
      </c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2">
        <f>'OS 103.1.UN - Rozšíření k...'!J31</f>
        <v>0</v>
      </c>
      <c r="AH63" s="9"/>
      <c r="AI63" s="9"/>
      <c r="AJ63" s="9"/>
      <c r="AK63" s="9"/>
      <c r="AL63" s="9"/>
      <c r="AM63" s="9"/>
      <c r="AN63" s="122">
        <f>SUM(AG63,AT63)</f>
        <v>0</v>
      </c>
      <c r="AO63" s="9"/>
      <c r="AP63" s="9"/>
      <c r="AQ63" s="123" t="s">
        <v>83</v>
      </c>
      <c r="AR63" s="120"/>
      <c r="AS63" s="124">
        <v>0</v>
      </c>
      <c r="AT63" s="125">
        <f>ROUND(SUM(AV63:AW63),2)</f>
        <v>0</v>
      </c>
      <c r="AU63" s="126">
        <f>'OS 103.1.UN - Rozšíření k...'!P96</f>
        <v>0</v>
      </c>
      <c r="AV63" s="125">
        <f>'OS 103.1.UN - Rozšíření k...'!J34</f>
        <v>0</v>
      </c>
      <c r="AW63" s="125">
        <f>'OS 103.1.UN - Rozšíření k...'!J35</f>
        <v>0</v>
      </c>
      <c r="AX63" s="125">
        <f>'OS 103.1.UN - Rozšíření k...'!J36</f>
        <v>0</v>
      </c>
      <c r="AY63" s="125">
        <f>'OS 103.1.UN - Rozšíření k...'!J37</f>
        <v>0</v>
      </c>
      <c r="AZ63" s="125">
        <f>'OS 103.1.UN - Rozšíření k...'!F34</f>
        <v>0</v>
      </c>
      <c r="BA63" s="125">
        <f>'OS 103.1.UN - Rozšíření k...'!F35</f>
        <v>0</v>
      </c>
      <c r="BB63" s="125">
        <f>'OS 103.1.UN - Rozšíření k...'!F36</f>
        <v>0</v>
      </c>
      <c r="BC63" s="125">
        <f>'OS 103.1.UN - Rozšíření k...'!F37</f>
        <v>0</v>
      </c>
      <c r="BD63" s="127">
        <f>'OS 103.1.UN - Rozšíření k...'!F38</f>
        <v>0</v>
      </c>
      <c r="BT63" s="128" t="s">
        <v>93</v>
      </c>
      <c r="BV63" s="128" t="s">
        <v>72</v>
      </c>
      <c r="BW63" s="128" t="s">
        <v>115</v>
      </c>
      <c r="BX63" s="128" t="s">
        <v>109</v>
      </c>
      <c r="CL63" s="128" t="s">
        <v>5</v>
      </c>
    </row>
    <row r="64" s="6" customFormat="1" ht="28.5" customHeight="1">
      <c r="A64" s="119" t="s">
        <v>80</v>
      </c>
      <c r="B64" s="120"/>
      <c r="C64" s="9"/>
      <c r="D64" s="9"/>
      <c r="E64" s="9"/>
      <c r="F64" s="121" t="s">
        <v>116</v>
      </c>
      <c r="G64" s="121"/>
      <c r="H64" s="121"/>
      <c r="I64" s="121"/>
      <c r="J64" s="121"/>
      <c r="K64" s="9"/>
      <c r="L64" s="121" t="s">
        <v>102</v>
      </c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2">
        <f>'OS 103.2.UN - Dopravní zn...'!J31</f>
        <v>0</v>
      </c>
      <c r="AH64" s="9"/>
      <c r="AI64" s="9"/>
      <c r="AJ64" s="9"/>
      <c r="AK64" s="9"/>
      <c r="AL64" s="9"/>
      <c r="AM64" s="9"/>
      <c r="AN64" s="122">
        <f>SUM(AG64,AT64)</f>
        <v>0</v>
      </c>
      <c r="AO64" s="9"/>
      <c r="AP64" s="9"/>
      <c r="AQ64" s="123" t="s">
        <v>83</v>
      </c>
      <c r="AR64" s="120"/>
      <c r="AS64" s="130">
        <v>0</v>
      </c>
      <c r="AT64" s="131">
        <f>ROUND(SUM(AV64:AW64),2)</f>
        <v>0</v>
      </c>
      <c r="AU64" s="132">
        <f>'OS 103.2.UN - Dopravní zn...'!P93</f>
        <v>0</v>
      </c>
      <c r="AV64" s="131">
        <f>'OS 103.2.UN - Dopravní zn...'!J34</f>
        <v>0</v>
      </c>
      <c r="AW64" s="131">
        <f>'OS 103.2.UN - Dopravní zn...'!J35</f>
        <v>0</v>
      </c>
      <c r="AX64" s="131">
        <f>'OS 103.2.UN - Dopravní zn...'!J36</f>
        <v>0</v>
      </c>
      <c r="AY64" s="131">
        <f>'OS 103.2.UN - Dopravní zn...'!J37</f>
        <v>0</v>
      </c>
      <c r="AZ64" s="131">
        <f>'OS 103.2.UN - Dopravní zn...'!F34</f>
        <v>0</v>
      </c>
      <c r="BA64" s="131">
        <f>'OS 103.2.UN - Dopravní zn...'!F35</f>
        <v>0</v>
      </c>
      <c r="BB64" s="131">
        <f>'OS 103.2.UN - Dopravní zn...'!F36</f>
        <v>0</v>
      </c>
      <c r="BC64" s="131">
        <f>'OS 103.2.UN - Dopravní zn...'!F37</f>
        <v>0</v>
      </c>
      <c r="BD64" s="133">
        <f>'OS 103.2.UN - Dopravní zn...'!F38</f>
        <v>0</v>
      </c>
      <c r="BT64" s="128" t="s">
        <v>93</v>
      </c>
      <c r="BV64" s="128" t="s">
        <v>72</v>
      </c>
      <c r="BW64" s="128" t="s">
        <v>117</v>
      </c>
      <c r="BX64" s="128" t="s">
        <v>109</v>
      </c>
      <c r="CL64" s="128" t="s">
        <v>5</v>
      </c>
    </row>
    <row r="65" s="1" customFormat="1" ht="30" customHeight="1">
      <c r="B65" s="47"/>
      <c r="AR65" s="4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47"/>
    </row>
  </sheetData>
  <mergeCells count="8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F58:J58"/>
    <mergeCell ref="C49:G49"/>
    <mergeCell ref="D52:H52"/>
    <mergeCell ref="E53:I53"/>
    <mergeCell ref="E54:I54"/>
    <mergeCell ref="E55:I55"/>
    <mergeCell ref="F56:J56"/>
    <mergeCell ref="F57:J57"/>
    <mergeCell ref="F59:J59"/>
    <mergeCell ref="F60:J60"/>
    <mergeCell ref="E61:I61"/>
    <mergeCell ref="F62:J62"/>
    <mergeCell ref="F63:J63"/>
    <mergeCell ref="F64:J64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K54:AF54"/>
    <mergeCell ref="K55:AF55"/>
    <mergeCell ref="L56:AF56"/>
    <mergeCell ref="L57:AF57"/>
    <mergeCell ref="L58:AF58"/>
    <mergeCell ref="L59:AF59"/>
    <mergeCell ref="L60:AF60"/>
    <mergeCell ref="K61:AF61"/>
    <mergeCell ref="L62:AF62"/>
    <mergeCell ref="L63:AF63"/>
    <mergeCell ref="L64:AF64"/>
    <mergeCell ref="AG64:AM64"/>
    <mergeCell ref="AG63:AM63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OS 002.NN - Vedlejší rozp...'!C2" display="/"/>
    <hyperlink ref="A54" location="'OS 002.UN - Vedlejší rozp...'!C2" display="/"/>
    <hyperlink ref="A56" location="'OS 102.1.NN - Rozšíření k...'!C2" display="/"/>
    <hyperlink ref="A57" location="'OS 102.1.UN - Rozšíření k...'!C2" display="/"/>
    <hyperlink ref="A58" location="'OS 102.2.NN - Úprava odvo...'!C2" display="/"/>
    <hyperlink ref="A59" location="'OS 102.3.UN - Dopravní zn...'!C2" display="/"/>
    <hyperlink ref="A60" location="'OS 102.4.NN - Dopravní zn...'!C2" display="/"/>
    <hyperlink ref="A62" location="'OS 103.1.NN - Rozšíření k...'!C2" display="/"/>
    <hyperlink ref="A63" location="'OS 103.1.UN - Rozšíření k...'!C2" display="/"/>
    <hyperlink ref="A64" location="'OS 103.2.UN - Dopravní z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115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991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1008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ROUND(SUM(BE96:BE354), 2)</f>
        <v>0</v>
      </c>
      <c r="G34" s="48"/>
      <c r="H34" s="48"/>
      <c r="I34" s="156">
        <v>0.20999999999999999</v>
      </c>
      <c r="J34" s="155">
        <f>ROUND(ROUND((SUM(BE96:BE354)),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ROUND(SUM(BF96:BF354), 2)</f>
        <v>0</v>
      </c>
      <c r="G35" s="48"/>
      <c r="H35" s="48"/>
      <c r="I35" s="156">
        <v>0.14999999999999999</v>
      </c>
      <c r="J35" s="155">
        <f>ROUND(ROUND((SUM(BF96:BF354)),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ROUND(SUM(BG96:BG354),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ROUND(SUM(BH96:BH354),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ROUND(SUM(BI96:BI354),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991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103.1.UN - Rozšíření komunikace s vložením vjezdové brány Bratrušov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636</v>
      </c>
      <c r="E67" s="183"/>
      <c r="F67" s="183"/>
      <c r="G67" s="183"/>
      <c r="H67" s="183"/>
      <c r="I67" s="184"/>
      <c r="J67" s="185">
        <f>J207</f>
        <v>0</v>
      </c>
      <c r="K67" s="186"/>
    </row>
    <row r="68" s="9" customFormat="1" ht="19.92" customHeight="1">
      <c r="B68" s="180"/>
      <c r="C68" s="181"/>
      <c r="D68" s="182" t="s">
        <v>229</v>
      </c>
      <c r="E68" s="183"/>
      <c r="F68" s="183"/>
      <c r="G68" s="183"/>
      <c r="H68" s="183"/>
      <c r="I68" s="184"/>
      <c r="J68" s="185">
        <f>J221</f>
        <v>0</v>
      </c>
      <c r="K68" s="186"/>
    </row>
    <row r="69" s="9" customFormat="1" ht="19.92" customHeight="1">
      <c r="B69" s="180"/>
      <c r="C69" s="181"/>
      <c r="D69" s="182" t="s">
        <v>230</v>
      </c>
      <c r="E69" s="183"/>
      <c r="F69" s="183"/>
      <c r="G69" s="183"/>
      <c r="H69" s="183"/>
      <c r="I69" s="184"/>
      <c r="J69" s="185">
        <f>J223</f>
        <v>0</v>
      </c>
      <c r="K69" s="186"/>
    </row>
    <row r="70" s="9" customFormat="1" ht="19.92" customHeight="1">
      <c r="B70" s="180"/>
      <c r="C70" s="181"/>
      <c r="D70" s="182" t="s">
        <v>231</v>
      </c>
      <c r="E70" s="183"/>
      <c r="F70" s="183"/>
      <c r="G70" s="183"/>
      <c r="H70" s="183"/>
      <c r="I70" s="184"/>
      <c r="J70" s="185">
        <f>J281</f>
        <v>0</v>
      </c>
      <c r="K70" s="186"/>
    </row>
    <row r="71" s="9" customFormat="1" ht="19.92" customHeight="1">
      <c r="B71" s="180"/>
      <c r="C71" s="181"/>
      <c r="D71" s="182" t="s">
        <v>232</v>
      </c>
      <c r="E71" s="183"/>
      <c r="F71" s="183"/>
      <c r="G71" s="183"/>
      <c r="H71" s="183"/>
      <c r="I71" s="184"/>
      <c r="J71" s="185">
        <f>J286</f>
        <v>0</v>
      </c>
      <c r="K71" s="186"/>
    </row>
    <row r="72" s="9" customFormat="1" ht="19.92" customHeight="1">
      <c r="B72" s="180"/>
      <c r="C72" s="181"/>
      <c r="D72" s="182" t="s">
        <v>339</v>
      </c>
      <c r="E72" s="183"/>
      <c r="F72" s="183"/>
      <c r="G72" s="183"/>
      <c r="H72" s="183"/>
      <c r="I72" s="184"/>
      <c r="J72" s="185">
        <f>J328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139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- 2.rozpočet</v>
      </c>
      <c r="F82" s="75"/>
      <c r="G82" s="75"/>
      <c r="H82" s="75"/>
      <c r="I82" s="187"/>
      <c r="L82" s="47"/>
    </row>
    <row r="83">
      <c r="B83" s="29"/>
      <c r="C83" s="75" t="s">
        <v>124</v>
      </c>
      <c r="L83" s="29"/>
    </row>
    <row r="84" ht="16.5" customHeight="1">
      <c r="B84" s="29"/>
      <c r="E84" s="188" t="s">
        <v>125</v>
      </c>
      <c r="L84" s="29"/>
    </row>
    <row r="85">
      <c r="B85" s="29"/>
      <c r="C85" s="75" t="s">
        <v>126</v>
      </c>
      <c r="L85" s="29"/>
    </row>
    <row r="86" s="1" customFormat="1" ht="16.5" customHeight="1">
      <c r="B86" s="47"/>
      <c r="E86" s="230" t="s">
        <v>991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225</v>
      </c>
      <c r="I87" s="187"/>
      <c r="L87" s="47"/>
    </row>
    <row r="88" s="1" customFormat="1" ht="17.25" customHeight="1">
      <c r="B88" s="47"/>
      <c r="E88" s="78" t="str">
        <f>E13</f>
        <v>OS 103.1.UN - Rozšíření komunikace s vložením vjezdové brány Bratrušov - 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140</v>
      </c>
      <c r="D95" s="193" t="s">
        <v>55</v>
      </c>
      <c r="E95" s="193" t="s">
        <v>51</v>
      </c>
      <c r="F95" s="193" t="s">
        <v>141</v>
      </c>
      <c r="G95" s="193" t="s">
        <v>142</v>
      </c>
      <c r="H95" s="193" t="s">
        <v>143</v>
      </c>
      <c r="I95" s="194" t="s">
        <v>144</v>
      </c>
      <c r="J95" s="193" t="s">
        <v>130</v>
      </c>
      <c r="K95" s="195" t="s">
        <v>145</v>
      </c>
      <c r="L95" s="191"/>
      <c r="M95" s="93" t="s">
        <v>146</v>
      </c>
      <c r="N95" s="94" t="s">
        <v>40</v>
      </c>
      <c r="O95" s="94" t="s">
        <v>147</v>
      </c>
      <c r="P95" s="94" t="s">
        <v>148</v>
      </c>
      <c r="Q95" s="94" t="s">
        <v>149</v>
      </c>
      <c r="R95" s="94" t="s">
        <v>150</v>
      </c>
      <c r="S95" s="94" t="s">
        <v>151</v>
      </c>
      <c r="T95" s="95" t="s">
        <v>152</v>
      </c>
    </row>
    <row r="96" s="1" customFormat="1" ht="29.28" customHeight="1">
      <c r="B96" s="47"/>
      <c r="C96" s="97" t="s">
        <v>131</v>
      </c>
      <c r="I96" s="187"/>
      <c r="J96" s="196">
        <f>BK96</f>
        <v>0</v>
      </c>
      <c r="L96" s="47"/>
      <c r="M96" s="96"/>
      <c r="N96" s="83"/>
      <c r="O96" s="83"/>
      <c r="P96" s="197">
        <f>P97</f>
        <v>0</v>
      </c>
      <c r="Q96" s="83"/>
      <c r="R96" s="197">
        <f>R97</f>
        <v>565.85740199999998</v>
      </c>
      <c r="S96" s="83"/>
      <c r="T96" s="198">
        <f>T97</f>
        <v>473.38600000000002</v>
      </c>
      <c r="AT96" s="25" t="s">
        <v>69</v>
      </c>
      <c r="AU96" s="25" t="s">
        <v>132</v>
      </c>
      <c r="BK96" s="199">
        <f>BK97</f>
        <v>0</v>
      </c>
    </row>
    <row r="97" s="11" customFormat="1" ht="37.44001" customHeight="1">
      <c r="B97" s="200"/>
      <c r="D97" s="201" t="s">
        <v>69</v>
      </c>
      <c r="E97" s="202" t="s">
        <v>235</v>
      </c>
      <c r="F97" s="202" t="s">
        <v>236</v>
      </c>
      <c r="I97" s="203"/>
      <c r="J97" s="204">
        <f>BK97</f>
        <v>0</v>
      </c>
      <c r="L97" s="200"/>
      <c r="M97" s="205"/>
      <c r="N97" s="206"/>
      <c r="O97" s="206"/>
      <c r="P97" s="207">
        <f>P98+P207+P221+P223+P281+P286+P328</f>
        <v>0</v>
      </c>
      <c r="Q97" s="206"/>
      <c r="R97" s="207">
        <f>R98+R207+R221+R223+R281+R286+R328</f>
        <v>565.85740199999998</v>
      </c>
      <c r="S97" s="206"/>
      <c r="T97" s="208">
        <f>T98+T207+T221+T223+T281+T286+T328</f>
        <v>473.38600000000002</v>
      </c>
      <c r="AR97" s="201" t="s">
        <v>77</v>
      </c>
      <c r="AT97" s="209" t="s">
        <v>69</v>
      </c>
      <c r="AU97" s="209" t="s">
        <v>70</v>
      </c>
      <c r="AY97" s="201" t="s">
        <v>156</v>
      </c>
      <c r="BK97" s="210">
        <f>BK98+BK207+BK221+BK223+BK281+BK286+BK328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237</v>
      </c>
      <c r="I98" s="203"/>
      <c r="J98" s="212">
        <f>BK98</f>
        <v>0</v>
      </c>
      <c r="L98" s="200"/>
      <c r="M98" s="205"/>
      <c r="N98" s="206"/>
      <c r="O98" s="206"/>
      <c r="P98" s="207">
        <f>SUM(P99:P206)</f>
        <v>0</v>
      </c>
      <c r="Q98" s="206"/>
      <c r="R98" s="207">
        <f>SUM(R99:R206)</f>
        <v>491.17279000000002</v>
      </c>
      <c r="S98" s="206"/>
      <c r="T98" s="208">
        <f>SUM(T99:T206)</f>
        <v>472.68600000000004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SUM(BK99:BK206)</f>
        <v>0</v>
      </c>
    </row>
    <row r="99" s="1" customFormat="1" ht="16.5" customHeight="1">
      <c r="B99" s="213"/>
      <c r="C99" s="214" t="s">
        <v>77</v>
      </c>
      <c r="D99" s="214" t="s">
        <v>159</v>
      </c>
      <c r="E99" s="215" t="s">
        <v>340</v>
      </c>
      <c r="F99" s="216" t="s">
        <v>341</v>
      </c>
      <c r="G99" s="217" t="s">
        <v>342</v>
      </c>
      <c r="H99" s="218">
        <v>0.021000000000000001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169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169</v>
      </c>
      <c r="BM99" s="25" t="s">
        <v>343</v>
      </c>
    </row>
    <row r="100" s="13" customFormat="1">
      <c r="B100" s="239"/>
      <c r="D100" s="232" t="s">
        <v>242</v>
      </c>
      <c r="E100" s="240" t="s">
        <v>5</v>
      </c>
      <c r="F100" s="241" t="s">
        <v>1009</v>
      </c>
      <c r="H100" s="242">
        <v>0.021000000000000001</v>
      </c>
      <c r="I100" s="243"/>
      <c r="L100" s="239"/>
      <c r="M100" s="244"/>
      <c r="N100" s="245"/>
      <c r="O100" s="245"/>
      <c r="P100" s="245"/>
      <c r="Q100" s="245"/>
      <c r="R100" s="245"/>
      <c r="S100" s="245"/>
      <c r="T100" s="246"/>
      <c r="AT100" s="240" t="s">
        <v>242</v>
      </c>
      <c r="AU100" s="240" t="s">
        <v>79</v>
      </c>
      <c r="AV100" s="13" t="s">
        <v>79</v>
      </c>
      <c r="AW100" s="13" t="s">
        <v>34</v>
      </c>
      <c r="AX100" s="13" t="s">
        <v>70</v>
      </c>
      <c r="AY100" s="240" t="s">
        <v>156</v>
      </c>
    </row>
    <row r="101" s="14" customFormat="1">
      <c r="B101" s="247"/>
      <c r="D101" s="232" t="s">
        <v>242</v>
      </c>
      <c r="E101" s="248" t="s">
        <v>5</v>
      </c>
      <c r="F101" s="249" t="s">
        <v>249</v>
      </c>
      <c r="H101" s="250">
        <v>0.021000000000000001</v>
      </c>
      <c r="I101" s="251"/>
      <c r="L101" s="247"/>
      <c r="M101" s="252"/>
      <c r="N101" s="253"/>
      <c r="O101" s="253"/>
      <c r="P101" s="253"/>
      <c r="Q101" s="253"/>
      <c r="R101" s="253"/>
      <c r="S101" s="253"/>
      <c r="T101" s="254"/>
      <c r="AT101" s="248" t="s">
        <v>242</v>
      </c>
      <c r="AU101" s="248" t="s">
        <v>79</v>
      </c>
      <c r="AV101" s="14" t="s">
        <v>169</v>
      </c>
      <c r="AW101" s="14" t="s">
        <v>34</v>
      </c>
      <c r="AX101" s="14" t="s">
        <v>77</v>
      </c>
      <c r="AY101" s="248" t="s">
        <v>156</v>
      </c>
    </row>
    <row r="102" s="1" customFormat="1" ht="51" customHeight="1">
      <c r="B102" s="213"/>
      <c r="C102" s="214" t="s">
        <v>79</v>
      </c>
      <c r="D102" s="214" t="s">
        <v>159</v>
      </c>
      <c r="E102" s="215" t="s">
        <v>345</v>
      </c>
      <c r="F102" s="216" t="s">
        <v>346</v>
      </c>
      <c r="G102" s="217" t="s">
        <v>280</v>
      </c>
      <c r="H102" s="218">
        <v>153</v>
      </c>
      <c r="I102" s="219"/>
      <c r="J102" s="220">
        <f>ROUND(I102*H102,2)</f>
        <v>0</v>
      </c>
      <c r="K102" s="216" t="s">
        <v>163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0.625</v>
      </c>
      <c r="T102" s="224">
        <f>S102*H102</f>
        <v>95.625</v>
      </c>
      <c r="AR102" s="25" t="s">
        <v>169</v>
      </c>
      <c r="AT102" s="25" t="s">
        <v>159</v>
      </c>
      <c r="AU102" s="25" t="s">
        <v>79</v>
      </c>
      <c r="AY102" s="25" t="s">
        <v>156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169</v>
      </c>
      <c r="BM102" s="25" t="s">
        <v>347</v>
      </c>
    </row>
    <row r="103" s="12" customFormat="1">
      <c r="B103" s="231"/>
      <c r="D103" s="232" t="s">
        <v>242</v>
      </c>
      <c r="E103" s="233" t="s">
        <v>5</v>
      </c>
      <c r="F103" s="234" t="s">
        <v>348</v>
      </c>
      <c r="H103" s="233" t="s">
        <v>5</v>
      </c>
      <c r="I103" s="235"/>
      <c r="L103" s="231"/>
      <c r="M103" s="236"/>
      <c r="N103" s="237"/>
      <c r="O103" s="237"/>
      <c r="P103" s="237"/>
      <c r="Q103" s="237"/>
      <c r="R103" s="237"/>
      <c r="S103" s="237"/>
      <c r="T103" s="238"/>
      <c r="AT103" s="233" t="s">
        <v>242</v>
      </c>
      <c r="AU103" s="233" t="s">
        <v>79</v>
      </c>
      <c r="AV103" s="12" t="s">
        <v>77</v>
      </c>
      <c r="AW103" s="12" t="s">
        <v>34</v>
      </c>
      <c r="AX103" s="12" t="s">
        <v>70</v>
      </c>
      <c r="AY103" s="233" t="s">
        <v>156</v>
      </c>
    </row>
    <row r="104" s="12" customFormat="1">
      <c r="B104" s="231"/>
      <c r="D104" s="232" t="s">
        <v>242</v>
      </c>
      <c r="E104" s="233" t="s">
        <v>5</v>
      </c>
      <c r="F104" s="234" t="s">
        <v>641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242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242</v>
      </c>
      <c r="E105" s="240" t="s">
        <v>5</v>
      </c>
      <c r="F105" s="241" t="s">
        <v>458</v>
      </c>
      <c r="H105" s="242">
        <v>63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242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2" customFormat="1">
      <c r="B106" s="231"/>
      <c r="D106" s="232" t="s">
        <v>242</v>
      </c>
      <c r="E106" s="233" t="s">
        <v>5</v>
      </c>
      <c r="F106" s="234" t="s">
        <v>1010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242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242</v>
      </c>
      <c r="E107" s="240" t="s">
        <v>5</v>
      </c>
      <c r="F107" s="241" t="s">
        <v>1011</v>
      </c>
      <c r="H107" s="242">
        <v>90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242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4" customFormat="1">
      <c r="B108" s="247"/>
      <c r="D108" s="232" t="s">
        <v>242</v>
      </c>
      <c r="E108" s="248" t="s">
        <v>5</v>
      </c>
      <c r="F108" s="249" t="s">
        <v>249</v>
      </c>
      <c r="H108" s="250">
        <v>153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242</v>
      </c>
      <c r="AU108" s="248" t="s">
        <v>79</v>
      </c>
      <c r="AV108" s="14" t="s">
        <v>169</v>
      </c>
      <c r="AW108" s="14" t="s">
        <v>34</v>
      </c>
      <c r="AX108" s="14" t="s">
        <v>77</v>
      </c>
      <c r="AY108" s="248" t="s">
        <v>156</v>
      </c>
    </row>
    <row r="109" s="1" customFormat="1" ht="38.25" customHeight="1">
      <c r="B109" s="213"/>
      <c r="C109" s="214" t="s">
        <v>93</v>
      </c>
      <c r="D109" s="214" t="s">
        <v>159</v>
      </c>
      <c r="E109" s="215" t="s">
        <v>352</v>
      </c>
      <c r="F109" s="216" t="s">
        <v>353</v>
      </c>
      <c r="G109" s="217" t="s">
        <v>240</v>
      </c>
      <c r="H109" s="218">
        <v>37.200000000000003</v>
      </c>
      <c r="I109" s="219"/>
      <c r="J109" s="220">
        <f>ROUND(I109*H109,2)</f>
        <v>0</v>
      </c>
      <c r="K109" s="216" t="s">
        <v>163</v>
      </c>
      <c r="L109" s="47"/>
      <c r="M109" s="221" t="s">
        <v>5</v>
      </c>
      <c r="N109" s="222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1.3</v>
      </c>
      <c r="T109" s="224">
        <f>S109*H109</f>
        <v>48.360000000000007</v>
      </c>
      <c r="AR109" s="25" t="s">
        <v>169</v>
      </c>
      <c r="AT109" s="25" t="s">
        <v>159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169</v>
      </c>
      <c r="BM109" s="25" t="s">
        <v>354</v>
      </c>
    </row>
    <row r="110" s="12" customFormat="1">
      <c r="B110" s="231"/>
      <c r="D110" s="232" t="s">
        <v>242</v>
      </c>
      <c r="E110" s="233" t="s">
        <v>5</v>
      </c>
      <c r="F110" s="234" t="s">
        <v>1012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242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3" customFormat="1">
      <c r="B111" s="239"/>
      <c r="D111" s="232" t="s">
        <v>242</v>
      </c>
      <c r="E111" s="240" t="s">
        <v>5</v>
      </c>
      <c r="F111" s="241" t="s">
        <v>1013</v>
      </c>
      <c r="H111" s="242">
        <v>10.5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242</v>
      </c>
      <c r="AU111" s="240" t="s">
        <v>79</v>
      </c>
      <c r="AV111" s="13" t="s">
        <v>79</v>
      </c>
      <c r="AW111" s="13" t="s">
        <v>34</v>
      </c>
      <c r="AX111" s="13" t="s">
        <v>70</v>
      </c>
      <c r="AY111" s="240" t="s">
        <v>156</v>
      </c>
    </row>
    <row r="112" s="12" customFormat="1">
      <c r="B112" s="231"/>
      <c r="D112" s="232" t="s">
        <v>242</v>
      </c>
      <c r="E112" s="233" t="s">
        <v>5</v>
      </c>
      <c r="F112" s="234" t="s">
        <v>1014</v>
      </c>
      <c r="H112" s="233" t="s">
        <v>5</v>
      </c>
      <c r="I112" s="235"/>
      <c r="L112" s="231"/>
      <c r="M112" s="236"/>
      <c r="N112" s="237"/>
      <c r="O112" s="237"/>
      <c r="P112" s="237"/>
      <c r="Q112" s="237"/>
      <c r="R112" s="237"/>
      <c r="S112" s="237"/>
      <c r="T112" s="238"/>
      <c r="AT112" s="233" t="s">
        <v>242</v>
      </c>
      <c r="AU112" s="233" t="s">
        <v>79</v>
      </c>
      <c r="AV112" s="12" t="s">
        <v>77</v>
      </c>
      <c r="AW112" s="12" t="s">
        <v>34</v>
      </c>
      <c r="AX112" s="12" t="s">
        <v>70</v>
      </c>
      <c r="AY112" s="233" t="s">
        <v>156</v>
      </c>
    </row>
    <row r="113" s="13" customFormat="1">
      <c r="B113" s="239"/>
      <c r="D113" s="232" t="s">
        <v>242</v>
      </c>
      <c r="E113" s="240" t="s">
        <v>5</v>
      </c>
      <c r="F113" s="241" t="s">
        <v>1015</v>
      </c>
      <c r="H113" s="242">
        <v>15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242</v>
      </c>
      <c r="AU113" s="240" t="s">
        <v>79</v>
      </c>
      <c r="AV113" s="13" t="s">
        <v>79</v>
      </c>
      <c r="AW113" s="13" t="s">
        <v>34</v>
      </c>
      <c r="AX113" s="13" t="s">
        <v>70</v>
      </c>
      <c r="AY113" s="240" t="s">
        <v>156</v>
      </c>
    </row>
    <row r="114" s="12" customFormat="1">
      <c r="B114" s="231"/>
      <c r="D114" s="232" t="s">
        <v>242</v>
      </c>
      <c r="E114" s="233" t="s">
        <v>5</v>
      </c>
      <c r="F114" s="234" t="s">
        <v>358</v>
      </c>
      <c r="H114" s="233" t="s">
        <v>5</v>
      </c>
      <c r="I114" s="235"/>
      <c r="L114" s="231"/>
      <c r="M114" s="236"/>
      <c r="N114" s="237"/>
      <c r="O114" s="237"/>
      <c r="P114" s="237"/>
      <c r="Q114" s="237"/>
      <c r="R114" s="237"/>
      <c r="S114" s="237"/>
      <c r="T114" s="238"/>
      <c r="AT114" s="233" t="s">
        <v>242</v>
      </c>
      <c r="AU114" s="233" t="s">
        <v>79</v>
      </c>
      <c r="AV114" s="12" t="s">
        <v>77</v>
      </c>
      <c r="AW114" s="12" t="s">
        <v>34</v>
      </c>
      <c r="AX114" s="12" t="s">
        <v>70</v>
      </c>
      <c r="AY114" s="233" t="s">
        <v>156</v>
      </c>
    </row>
    <row r="115" s="13" customFormat="1">
      <c r="B115" s="239"/>
      <c r="D115" s="232" t="s">
        <v>242</v>
      </c>
      <c r="E115" s="240" t="s">
        <v>5</v>
      </c>
      <c r="F115" s="241" t="s">
        <v>1016</v>
      </c>
      <c r="H115" s="242">
        <v>3.2000000000000002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242</v>
      </c>
      <c r="AU115" s="240" t="s">
        <v>79</v>
      </c>
      <c r="AV115" s="13" t="s">
        <v>79</v>
      </c>
      <c r="AW115" s="13" t="s">
        <v>34</v>
      </c>
      <c r="AX115" s="13" t="s">
        <v>70</v>
      </c>
      <c r="AY115" s="240" t="s">
        <v>156</v>
      </c>
    </row>
    <row r="116" s="12" customFormat="1">
      <c r="B116" s="231"/>
      <c r="D116" s="232" t="s">
        <v>242</v>
      </c>
      <c r="E116" s="233" t="s">
        <v>5</v>
      </c>
      <c r="F116" s="234" t="s">
        <v>360</v>
      </c>
      <c r="H116" s="233" t="s">
        <v>5</v>
      </c>
      <c r="I116" s="235"/>
      <c r="L116" s="231"/>
      <c r="M116" s="236"/>
      <c r="N116" s="237"/>
      <c r="O116" s="237"/>
      <c r="P116" s="237"/>
      <c r="Q116" s="237"/>
      <c r="R116" s="237"/>
      <c r="S116" s="237"/>
      <c r="T116" s="238"/>
      <c r="AT116" s="233" t="s">
        <v>242</v>
      </c>
      <c r="AU116" s="233" t="s">
        <v>79</v>
      </c>
      <c r="AV116" s="12" t="s">
        <v>77</v>
      </c>
      <c r="AW116" s="12" t="s">
        <v>34</v>
      </c>
      <c r="AX116" s="12" t="s">
        <v>70</v>
      </c>
      <c r="AY116" s="233" t="s">
        <v>156</v>
      </c>
    </row>
    <row r="117" s="13" customFormat="1">
      <c r="B117" s="239"/>
      <c r="D117" s="232" t="s">
        <v>242</v>
      </c>
      <c r="E117" s="240" t="s">
        <v>5</v>
      </c>
      <c r="F117" s="241" t="s">
        <v>1017</v>
      </c>
      <c r="H117" s="242">
        <v>8.5</v>
      </c>
      <c r="I117" s="243"/>
      <c r="L117" s="239"/>
      <c r="M117" s="244"/>
      <c r="N117" s="245"/>
      <c r="O117" s="245"/>
      <c r="P117" s="245"/>
      <c r="Q117" s="245"/>
      <c r="R117" s="245"/>
      <c r="S117" s="245"/>
      <c r="T117" s="246"/>
      <c r="AT117" s="240" t="s">
        <v>242</v>
      </c>
      <c r="AU117" s="240" t="s">
        <v>79</v>
      </c>
      <c r="AV117" s="13" t="s">
        <v>79</v>
      </c>
      <c r="AW117" s="13" t="s">
        <v>34</v>
      </c>
      <c r="AX117" s="13" t="s">
        <v>70</v>
      </c>
      <c r="AY117" s="240" t="s">
        <v>156</v>
      </c>
    </row>
    <row r="118" s="14" customFormat="1">
      <c r="B118" s="247"/>
      <c r="D118" s="232" t="s">
        <v>242</v>
      </c>
      <c r="E118" s="248" t="s">
        <v>5</v>
      </c>
      <c r="F118" s="249" t="s">
        <v>249</v>
      </c>
      <c r="H118" s="250">
        <v>37.200000000000003</v>
      </c>
      <c r="I118" s="251"/>
      <c r="L118" s="247"/>
      <c r="M118" s="252"/>
      <c r="N118" s="253"/>
      <c r="O118" s="253"/>
      <c r="P118" s="253"/>
      <c r="Q118" s="253"/>
      <c r="R118" s="253"/>
      <c r="S118" s="253"/>
      <c r="T118" s="254"/>
      <c r="AT118" s="248" t="s">
        <v>242</v>
      </c>
      <c r="AU118" s="248" t="s">
        <v>79</v>
      </c>
      <c r="AV118" s="14" t="s">
        <v>169</v>
      </c>
      <c r="AW118" s="14" t="s">
        <v>34</v>
      </c>
      <c r="AX118" s="14" t="s">
        <v>77</v>
      </c>
      <c r="AY118" s="248" t="s">
        <v>156</v>
      </c>
    </row>
    <row r="119" s="1" customFormat="1" ht="38.25" customHeight="1">
      <c r="B119" s="213"/>
      <c r="C119" s="214" t="s">
        <v>169</v>
      </c>
      <c r="D119" s="214" t="s">
        <v>159</v>
      </c>
      <c r="E119" s="215" t="s">
        <v>362</v>
      </c>
      <c r="F119" s="216" t="s">
        <v>363</v>
      </c>
      <c r="G119" s="217" t="s">
        <v>280</v>
      </c>
      <c r="H119" s="218">
        <v>763</v>
      </c>
      <c r="I119" s="219"/>
      <c r="J119" s="220">
        <f>ROUND(I119*H119,2)</f>
        <v>0</v>
      </c>
      <c r="K119" s="216" t="s">
        <v>163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6.0000000000000002E-05</v>
      </c>
      <c r="R119" s="223">
        <f>Q119*H119</f>
        <v>0.045780000000000001</v>
      </c>
      <c r="S119" s="223">
        <v>0.10299999999999999</v>
      </c>
      <c r="T119" s="224">
        <f>S119*H119</f>
        <v>78.588999999999999</v>
      </c>
      <c r="AR119" s="25" t="s">
        <v>169</v>
      </c>
      <c r="AT119" s="25" t="s">
        <v>159</v>
      </c>
      <c r="AU119" s="25" t="s">
        <v>79</v>
      </c>
      <c r="AY119" s="25" t="s">
        <v>156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169</v>
      </c>
      <c r="BM119" s="25" t="s">
        <v>364</v>
      </c>
    </row>
    <row r="120" s="1" customFormat="1" ht="63.75" customHeight="1">
      <c r="B120" s="213"/>
      <c r="C120" s="214" t="s">
        <v>155</v>
      </c>
      <c r="D120" s="214" t="s">
        <v>159</v>
      </c>
      <c r="E120" s="215" t="s">
        <v>365</v>
      </c>
      <c r="F120" s="216" t="s">
        <v>366</v>
      </c>
      <c r="G120" s="217" t="s">
        <v>280</v>
      </c>
      <c r="H120" s="218">
        <v>977</v>
      </c>
      <c r="I120" s="219"/>
      <c r="J120" s="220">
        <f>ROUND(I120*H120,2)</f>
        <v>0</v>
      </c>
      <c r="K120" s="216" t="s">
        <v>163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0.00012999999999999999</v>
      </c>
      <c r="R120" s="223">
        <f>Q120*H120</f>
        <v>0.12700999999999998</v>
      </c>
      <c r="S120" s="223">
        <v>0.25600000000000001</v>
      </c>
      <c r="T120" s="224">
        <f>S120*H120</f>
        <v>250.112</v>
      </c>
      <c r="AR120" s="25" t="s">
        <v>169</v>
      </c>
      <c r="AT120" s="25" t="s">
        <v>159</v>
      </c>
      <c r="AU120" s="25" t="s">
        <v>79</v>
      </c>
      <c r="AY120" s="25" t="s">
        <v>156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169</v>
      </c>
      <c r="BM120" s="25" t="s">
        <v>367</v>
      </c>
    </row>
    <row r="121" s="12" customFormat="1">
      <c r="B121" s="231"/>
      <c r="D121" s="232" t="s">
        <v>242</v>
      </c>
      <c r="E121" s="233" t="s">
        <v>5</v>
      </c>
      <c r="F121" s="234" t="s">
        <v>368</v>
      </c>
      <c r="H121" s="233" t="s">
        <v>5</v>
      </c>
      <c r="I121" s="235"/>
      <c r="L121" s="231"/>
      <c r="M121" s="236"/>
      <c r="N121" s="237"/>
      <c r="O121" s="237"/>
      <c r="P121" s="237"/>
      <c r="Q121" s="237"/>
      <c r="R121" s="237"/>
      <c r="S121" s="237"/>
      <c r="T121" s="238"/>
      <c r="AT121" s="233" t="s">
        <v>242</v>
      </c>
      <c r="AU121" s="233" t="s">
        <v>79</v>
      </c>
      <c r="AV121" s="12" t="s">
        <v>77</v>
      </c>
      <c r="AW121" s="12" t="s">
        <v>34</v>
      </c>
      <c r="AX121" s="12" t="s">
        <v>70</v>
      </c>
      <c r="AY121" s="233" t="s">
        <v>156</v>
      </c>
    </row>
    <row r="122" s="12" customFormat="1">
      <c r="B122" s="231"/>
      <c r="D122" s="232" t="s">
        <v>242</v>
      </c>
      <c r="E122" s="233" t="s">
        <v>5</v>
      </c>
      <c r="F122" s="234" t="s">
        <v>369</v>
      </c>
      <c r="H122" s="233" t="s">
        <v>5</v>
      </c>
      <c r="I122" s="235"/>
      <c r="L122" s="231"/>
      <c r="M122" s="236"/>
      <c r="N122" s="237"/>
      <c r="O122" s="237"/>
      <c r="P122" s="237"/>
      <c r="Q122" s="237"/>
      <c r="R122" s="237"/>
      <c r="S122" s="237"/>
      <c r="T122" s="238"/>
      <c r="AT122" s="233" t="s">
        <v>242</v>
      </c>
      <c r="AU122" s="233" t="s">
        <v>79</v>
      </c>
      <c r="AV122" s="12" t="s">
        <v>77</v>
      </c>
      <c r="AW122" s="12" t="s">
        <v>34</v>
      </c>
      <c r="AX122" s="12" t="s">
        <v>70</v>
      </c>
      <c r="AY122" s="233" t="s">
        <v>156</v>
      </c>
    </row>
    <row r="123" s="13" customFormat="1">
      <c r="B123" s="239"/>
      <c r="D123" s="232" t="s">
        <v>242</v>
      </c>
      <c r="E123" s="240" t="s">
        <v>5</v>
      </c>
      <c r="F123" s="241" t="s">
        <v>1018</v>
      </c>
      <c r="H123" s="242">
        <v>704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242</v>
      </c>
      <c r="AU123" s="240" t="s">
        <v>79</v>
      </c>
      <c r="AV123" s="13" t="s">
        <v>79</v>
      </c>
      <c r="AW123" s="13" t="s">
        <v>34</v>
      </c>
      <c r="AX123" s="13" t="s">
        <v>70</v>
      </c>
      <c r="AY123" s="240" t="s">
        <v>156</v>
      </c>
    </row>
    <row r="124" s="12" customFormat="1">
      <c r="B124" s="231"/>
      <c r="D124" s="232" t="s">
        <v>242</v>
      </c>
      <c r="E124" s="233" t="s">
        <v>5</v>
      </c>
      <c r="F124" s="234" t="s">
        <v>1019</v>
      </c>
      <c r="H124" s="233" t="s">
        <v>5</v>
      </c>
      <c r="I124" s="235"/>
      <c r="L124" s="231"/>
      <c r="M124" s="236"/>
      <c r="N124" s="237"/>
      <c r="O124" s="237"/>
      <c r="P124" s="237"/>
      <c r="Q124" s="237"/>
      <c r="R124" s="237"/>
      <c r="S124" s="237"/>
      <c r="T124" s="238"/>
      <c r="AT124" s="233" t="s">
        <v>242</v>
      </c>
      <c r="AU124" s="233" t="s">
        <v>79</v>
      </c>
      <c r="AV124" s="12" t="s">
        <v>77</v>
      </c>
      <c r="AW124" s="12" t="s">
        <v>34</v>
      </c>
      <c r="AX124" s="12" t="s">
        <v>70</v>
      </c>
      <c r="AY124" s="233" t="s">
        <v>156</v>
      </c>
    </row>
    <row r="125" s="13" customFormat="1">
      <c r="B125" s="239"/>
      <c r="D125" s="232" t="s">
        <v>242</v>
      </c>
      <c r="E125" s="240" t="s">
        <v>5</v>
      </c>
      <c r="F125" s="241" t="s">
        <v>880</v>
      </c>
      <c r="H125" s="242">
        <v>69</v>
      </c>
      <c r="I125" s="243"/>
      <c r="L125" s="239"/>
      <c r="M125" s="244"/>
      <c r="N125" s="245"/>
      <c r="O125" s="245"/>
      <c r="P125" s="245"/>
      <c r="Q125" s="245"/>
      <c r="R125" s="245"/>
      <c r="S125" s="245"/>
      <c r="T125" s="246"/>
      <c r="AT125" s="240" t="s">
        <v>242</v>
      </c>
      <c r="AU125" s="240" t="s">
        <v>79</v>
      </c>
      <c r="AV125" s="13" t="s">
        <v>79</v>
      </c>
      <c r="AW125" s="13" t="s">
        <v>34</v>
      </c>
      <c r="AX125" s="13" t="s">
        <v>70</v>
      </c>
      <c r="AY125" s="240" t="s">
        <v>156</v>
      </c>
    </row>
    <row r="126" s="12" customFormat="1">
      <c r="B126" s="231"/>
      <c r="D126" s="232" t="s">
        <v>242</v>
      </c>
      <c r="E126" s="233" t="s">
        <v>5</v>
      </c>
      <c r="F126" s="234" t="s">
        <v>1020</v>
      </c>
      <c r="H126" s="233" t="s">
        <v>5</v>
      </c>
      <c r="I126" s="235"/>
      <c r="L126" s="231"/>
      <c r="M126" s="236"/>
      <c r="N126" s="237"/>
      <c r="O126" s="237"/>
      <c r="P126" s="237"/>
      <c r="Q126" s="237"/>
      <c r="R126" s="237"/>
      <c r="S126" s="237"/>
      <c r="T126" s="238"/>
      <c r="AT126" s="233" t="s">
        <v>242</v>
      </c>
      <c r="AU126" s="233" t="s">
        <v>79</v>
      </c>
      <c r="AV126" s="12" t="s">
        <v>77</v>
      </c>
      <c r="AW126" s="12" t="s">
        <v>34</v>
      </c>
      <c r="AX126" s="12" t="s">
        <v>70</v>
      </c>
      <c r="AY126" s="233" t="s">
        <v>156</v>
      </c>
    </row>
    <row r="127" s="13" customFormat="1">
      <c r="B127" s="239"/>
      <c r="D127" s="232" t="s">
        <v>242</v>
      </c>
      <c r="E127" s="240" t="s">
        <v>5</v>
      </c>
      <c r="F127" s="241" t="s">
        <v>1021</v>
      </c>
      <c r="H127" s="242">
        <v>84</v>
      </c>
      <c r="I127" s="243"/>
      <c r="L127" s="239"/>
      <c r="M127" s="244"/>
      <c r="N127" s="245"/>
      <c r="O127" s="245"/>
      <c r="P127" s="245"/>
      <c r="Q127" s="245"/>
      <c r="R127" s="245"/>
      <c r="S127" s="245"/>
      <c r="T127" s="246"/>
      <c r="AT127" s="240" t="s">
        <v>242</v>
      </c>
      <c r="AU127" s="240" t="s">
        <v>79</v>
      </c>
      <c r="AV127" s="13" t="s">
        <v>79</v>
      </c>
      <c r="AW127" s="13" t="s">
        <v>34</v>
      </c>
      <c r="AX127" s="13" t="s">
        <v>70</v>
      </c>
      <c r="AY127" s="240" t="s">
        <v>156</v>
      </c>
    </row>
    <row r="128" s="12" customFormat="1">
      <c r="B128" s="231"/>
      <c r="D128" s="232" t="s">
        <v>242</v>
      </c>
      <c r="E128" s="233" t="s">
        <v>5</v>
      </c>
      <c r="F128" s="234" t="s">
        <v>1022</v>
      </c>
      <c r="H128" s="233" t="s">
        <v>5</v>
      </c>
      <c r="I128" s="235"/>
      <c r="L128" s="231"/>
      <c r="M128" s="236"/>
      <c r="N128" s="237"/>
      <c r="O128" s="237"/>
      <c r="P128" s="237"/>
      <c r="Q128" s="237"/>
      <c r="R128" s="237"/>
      <c r="S128" s="237"/>
      <c r="T128" s="238"/>
      <c r="AT128" s="233" t="s">
        <v>242</v>
      </c>
      <c r="AU128" s="233" t="s">
        <v>79</v>
      </c>
      <c r="AV128" s="12" t="s">
        <v>77</v>
      </c>
      <c r="AW128" s="12" t="s">
        <v>34</v>
      </c>
      <c r="AX128" s="12" t="s">
        <v>70</v>
      </c>
      <c r="AY128" s="233" t="s">
        <v>156</v>
      </c>
    </row>
    <row r="129" s="13" customFormat="1">
      <c r="B129" s="239"/>
      <c r="D129" s="232" t="s">
        <v>242</v>
      </c>
      <c r="E129" s="240" t="s">
        <v>5</v>
      </c>
      <c r="F129" s="241" t="s">
        <v>1023</v>
      </c>
      <c r="H129" s="242">
        <v>120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242</v>
      </c>
      <c r="AU129" s="240" t="s">
        <v>79</v>
      </c>
      <c r="AV129" s="13" t="s">
        <v>79</v>
      </c>
      <c r="AW129" s="13" t="s">
        <v>34</v>
      </c>
      <c r="AX129" s="13" t="s">
        <v>70</v>
      </c>
      <c r="AY129" s="240" t="s">
        <v>156</v>
      </c>
    </row>
    <row r="130" s="14" customFormat="1">
      <c r="B130" s="247"/>
      <c r="D130" s="232" t="s">
        <v>242</v>
      </c>
      <c r="E130" s="248" t="s">
        <v>5</v>
      </c>
      <c r="F130" s="249" t="s">
        <v>249</v>
      </c>
      <c r="H130" s="250">
        <v>977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242</v>
      </c>
      <c r="AU130" s="248" t="s">
        <v>79</v>
      </c>
      <c r="AV130" s="14" t="s">
        <v>169</v>
      </c>
      <c r="AW130" s="14" t="s">
        <v>34</v>
      </c>
      <c r="AX130" s="14" t="s">
        <v>77</v>
      </c>
      <c r="AY130" s="248" t="s">
        <v>156</v>
      </c>
    </row>
    <row r="131" s="1" customFormat="1" ht="38.25" customHeight="1">
      <c r="B131" s="213"/>
      <c r="C131" s="214" t="s">
        <v>178</v>
      </c>
      <c r="D131" s="214" t="s">
        <v>159</v>
      </c>
      <c r="E131" s="215" t="s">
        <v>391</v>
      </c>
      <c r="F131" s="216" t="s">
        <v>392</v>
      </c>
      <c r="G131" s="217" t="s">
        <v>240</v>
      </c>
      <c r="H131" s="218">
        <v>74.900000000000006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169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169</v>
      </c>
      <c r="BM131" s="25" t="s">
        <v>393</v>
      </c>
    </row>
    <row r="132" s="13" customFormat="1">
      <c r="B132" s="239"/>
      <c r="D132" s="232" t="s">
        <v>242</v>
      </c>
      <c r="E132" s="240" t="s">
        <v>5</v>
      </c>
      <c r="F132" s="241" t="s">
        <v>1024</v>
      </c>
      <c r="H132" s="242">
        <v>74.900000000000006</v>
      </c>
      <c r="I132" s="243"/>
      <c r="L132" s="239"/>
      <c r="M132" s="244"/>
      <c r="N132" s="245"/>
      <c r="O132" s="245"/>
      <c r="P132" s="245"/>
      <c r="Q132" s="245"/>
      <c r="R132" s="245"/>
      <c r="S132" s="245"/>
      <c r="T132" s="246"/>
      <c r="AT132" s="240" t="s">
        <v>242</v>
      </c>
      <c r="AU132" s="240" t="s">
        <v>79</v>
      </c>
      <c r="AV132" s="13" t="s">
        <v>79</v>
      </c>
      <c r="AW132" s="13" t="s">
        <v>34</v>
      </c>
      <c r="AX132" s="13" t="s">
        <v>70</v>
      </c>
      <c r="AY132" s="240" t="s">
        <v>156</v>
      </c>
    </row>
    <row r="133" s="14" customFormat="1">
      <c r="B133" s="247"/>
      <c r="D133" s="232" t="s">
        <v>242</v>
      </c>
      <c r="E133" s="248" t="s">
        <v>5</v>
      </c>
      <c r="F133" s="249" t="s">
        <v>249</v>
      </c>
      <c r="H133" s="250">
        <v>74.900000000000006</v>
      </c>
      <c r="I133" s="251"/>
      <c r="L133" s="247"/>
      <c r="M133" s="252"/>
      <c r="N133" s="253"/>
      <c r="O133" s="253"/>
      <c r="P133" s="253"/>
      <c r="Q133" s="253"/>
      <c r="R133" s="253"/>
      <c r="S133" s="253"/>
      <c r="T133" s="254"/>
      <c r="AT133" s="248" t="s">
        <v>242</v>
      </c>
      <c r="AU133" s="248" t="s">
        <v>79</v>
      </c>
      <c r="AV133" s="14" t="s">
        <v>169</v>
      </c>
      <c r="AW133" s="14" t="s">
        <v>34</v>
      </c>
      <c r="AX133" s="14" t="s">
        <v>77</v>
      </c>
      <c r="AY133" s="248" t="s">
        <v>156</v>
      </c>
    </row>
    <row r="134" s="1" customFormat="1" ht="38.25" customHeight="1">
      <c r="B134" s="213"/>
      <c r="C134" s="214" t="s">
        <v>285</v>
      </c>
      <c r="D134" s="214" t="s">
        <v>159</v>
      </c>
      <c r="E134" s="215" t="s">
        <v>395</v>
      </c>
      <c r="F134" s="216" t="s">
        <v>396</v>
      </c>
      <c r="G134" s="217" t="s">
        <v>240</v>
      </c>
      <c r="H134" s="218">
        <v>568.5</v>
      </c>
      <c r="I134" s="219"/>
      <c r="J134" s="220">
        <f>ROUND(I134*H134,2)</f>
        <v>0</v>
      </c>
      <c r="K134" s="216" t="s">
        <v>163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329</v>
      </c>
      <c r="AT134" s="25" t="s">
        <v>159</v>
      </c>
      <c r="AU134" s="25" t="s">
        <v>79</v>
      </c>
      <c r="AY134" s="25" t="s">
        <v>156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329</v>
      </c>
      <c r="BM134" s="25" t="s">
        <v>397</v>
      </c>
    </row>
    <row r="135" s="12" customFormat="1">
      <c r="B135" s="231"/>
      <c r="D135" s="232" t="s">
        <v>242</v>
      </c>
      <c r="E135" s="233" t="s">
        <v>5</v>
      </c>
      <c r="F135" s="234" t="s">
        <v>398</v>
      </c>
      <c r="H135" s="233" t="s">
        <v>5</v>
      </c>
      <c r="I135" s="235"/>
      <c r="L135" s="231"/>
      <c r="M135" s="236"/>
      <c r="N135" s="237"/>
      <c r="O135" s="237"/>
      <c r="P135" s="237"/>
      <c r="Q135" s="237"/>
      <c r="R135" s="237"/>
      <c r="S135" s="237"/>
      <c r="T135" s="238"/>
      <c r="AT135" s="233" t="s">
        <v>242</v>
      </c>
      <c r="AU135" s="233" t="s">
        <v>79</v>
      </c>
      <c r="AV135" s="12" t="s">
        <v>77</v>
      </c>
      <c r="AW135" s="12" t="s">
        <v>34</v>
      </c>
      <c r="AX135" s="12" t="s">
        <v>70</v>
      </c>
      <c r="AY135" s="233" t="s">
        <v>156</v>
      </c>
    </row>
    <row r="136" s="13" customFormat="1">
      <c r="B136" s="239"/>
      <c r="D136" s="232" t="s">
        <v>242</v>
      </c>
      <c r="E136" s="240" t="s">
        <v>5</v>
      </c>
      <c r="F136" s="241" t="s">
        <v>1025</v>
      </c>
      <c r="H136" s="242">
        <v>323</v>
      </c>
      <c r="I136" s="243"/>
      <c r="L136" s="239"/>
      <c r="M136" s="244"/>
      <c r="N136" s="245"/>
      <c r="O136" s="245"/>
      <c r="P136" s="245"/>
      <c r="Q136" s="245"/>
      <c r="R136" s="245"/>
      <c r="S136" s="245"/>
      <c r="T136" s="246"/>
      <c r="AT136" s="240" t="s">
        <v>242</v>
      </c>
      <c r="AU136" s="240" t="s">
        <v>79</v>
      </c>
      <c r="AV136" s="13" t="s">
        <v>79</v>
      </c>
      <c r="AW136" s="13" t="s">
        <v>34</v>
      </c>
      <c r="AX136" s="13" t="s">
        <v>70</v>
      </c>
      <c r="AY136" s="240" t="s">
        <v>156</v>
      </c>
    </row>
    <row r="137" s="12" customFormat="1">
      <c r="B137" s="231"/>
      <c r="D137" s="232" t="s">
        <v>242</v>
      </c>
      <c r="E137" s="233" t="s">
        <v>5</v>
      </c>
      <c r="F137" s="234" t="s">
        <v>1026</v>
      </c>
      <c r="H137" s="233" t="s">
        <v>5</v>
      </c>
      <c r="I137" s="235"/>
      <c r="L137" s="231"/>
      <c r="M137" s="236"/>
      <c r="N137" s="237"/>
      <c r="O137" s="237"/>
      <c r="P137" s="237"/>
      <c r="Q137" s="237"/>
      <c r="R137" s="237"/>
      <c r="S137" s="237"/>
      <c r="T137" s="238"/>
      <c r="AT137" s="233" t="s">
        <v>242</v>
      </c>
      <c r="AU137" s="233" t="s">
        <v>79</v>
      </c>
      <c r="AV137" s="12" t="s">
        <v>77</v>
      </c>
      <c r="AW137" s="12" t="s">
        <v>34</v>
      </c>
      <c r="AX137" s="12" t="s">
        <v>70</v>
      </c>
      <c r="AY137" s="233" t="s">
        <v>156</v>
      </c>
    </row>
    <row r="138" s="13" customFormat="1">
      <c r="B138" s="239"/>
      <c r="D138" s="232" t="s">
        <v>242</v>
      </c>
      <c r="E138" s="240" t="s">
        <v>5</v>
      </c>
      <c r="F138" s="241" t="s">
        <v>1027</v>
      </c>
      <c r="H138" s="242">
        <v>60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242</v>
      </c>
      <c r="AU138" s="240" t="s">
        <v>79</v>
      </c>
      <c r="AV138" s="13" t="s">
        <v>79</v>
      </c>
      <c r="AW138" s="13" t="s">
        <v>34</v>
      </c>
      <c r="AX138" s="13" t="s">
        <v>70</v>
      </c>
      <c r="AY138" s="240" t="s">
        <v>156</v>
      </c>
    </row>
    <row r="139" s="12" customFormat="1">
      <c r="B139" s="231"/>
      <c r="D139" s="232" t="s">
        <v>242</v>
      </c>
      <c r="E139" s="233" t="s">
        <v>5</v>
      </c>
      <c r="F139" s="234" t="s">
        <v>1028</v>
      </c>
      <c r="H139" s="233" t="s">
        <v>5</v>
      </c>
      <c r="I139" s="235"/>
      <c r="L139" s="231"/>
      <c r="M139" s="236"/>
      <c r="N139" s="237"/>
      <c r="O139" s="237"/>
      <c r="P139" s="237"/>
      <c r="Q139" s="237"/>
      <c r="R139" s="237"/>
      <c r="S139" s="237"/>
      <c r="T139" s="238"/>
      <c r="AT139" s="233" t="s">
        <v>242</v>
      </c>
      <c r="AU139" s="233" t="s">
        <v>79</v>
      </c>
      <c r="AV139" s="12" t="s">
        <v>77</v>
      </c>
      <c r="AW139" s="12" t="s">
        <v>34</v>
      </c>
      <c r="AX139" s="12" t="s">
        <v>70</v>
      </c>
      <c r="AY139" s="233" t="s">
        <v>156</v>
      </c>
    </row>
    <row r="140" s="13" customFormat="1">
      <c r="B140" s="239"/>
      <c r="D140" s="232" t="s">
        <v>242</v>
      </c>
      <c r="E140" s="240" t="s">
        <v>5</v>
      </c>
      <c r="F140" s="241" t="s">
        <v>1029</v>
      </c>
      <c r="H140" s="242">
        <v>185.5</v>
      </c>
      <c r="I140" s="243"/>
      <c r="L140" s="239"/>
      <c r="M140" s="244"/>
      <c r="N140" s="245"/>
      <c r="O140" s="245"/>
      <c r="P140" s="245"/>
      <c r="Q140" s="245"/>
      <c r="R140" s="245"/>
      <c r="S140" s="245"/>
      <c r="T140" s="246"/>
      <c r="AT140" s="240" t="s">
        <v>242</v>
      </c>
      <c r="AU140" s="240" t="s">
        <v>79</v>
      </c>
      <c r="AV140" s="13" t="s">
        <v>79</v>
      </c>
      <c r="AW140" s="13" t="s">
        <v>34</v>
      </c>
      <c r="AX140" s="13" t="s">
        <v>70</v>
      </c>
      <c r="AY140" s="240" t="s">
        <v>156</v>
      </c>
    </row>
    <row r="141" s="14" customFormat="1">
      <c r="B141" s="247"/>
      <c r="D141" s="232" t="s">
        <v>242</v>
      </c>
      <c r="E141" s="248" t="s">
        <v>5</v>
      </c>
      <c r="F141" s="249" t="s">
        <v>249</v>
      </c>
      <c r="H141" s="250">
        <v>568.5</v>
      </c>
      <c r="I141" s="251"/>
      <c r="L141" s="247"/>
      <c r="M141" s="252"/>
      <c r="N141" s="253"/>
      <c r="O141" s="253"/>
      <c r="P141" s="253"/>
      <c r="Q141" s="253"/>
      <c r="R141" s="253"/>
      <c r="S141" s="253"/>
      <c r="T141" s="254"/>
      <c r="AT141" s="248" t="s">
        <v>242</v>
      </c>
      <c r="AU141" s="248" t="s">
        <v>79</v>
      </c>
      <c r="AV141" s="14" t="s">
        <v>169</v>
      </c>
      <c r="AW141" s="14" t="s">
        <v>34</v>
      </c>
      <c r="AX141" s="14" t="s">
        <v>77</v>
      </c>
      <c r="AY141" s="248" t="s">
        <v>156</v>
      </c>
    </row>
    <row r="142" s="1" customFormat="1" ht="38.25" customHeight="1">
      <c r="B142" s="213"/>
      <c r="C142" s="214" t="s">
        <v>275</v>
      </c>
      <c r="D142" s="214" t="s">
        <v>159</v>
      </c>
      <c r="E142" s="215" t="s">
        <v>404</v>
      </c>
      <c r="F142" s="216" t="s">
        <v>405</v>
      </c>
      <c r="G142" s="217" t="s">
        <v>240</v>
      </c>
      <c r="H142" s="218">
        <v>229.25</v>
      </c>
      <c r="I142" s="219"/>
      <c r="J142" s="220">
        <f>ROUND(I142*H142,2)</f>
        <v>0</v>
      </c>
      <c r="K142" s="216" t="s">
        <v>163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169</v>
      </c>
      <c r="AT142" s="25" t="s">
        <v>159</v>
      </c>
      <c r="AU142" s="25" t="s">
        <v>79</v>
      </c>
      <c r="AY142" s="25" t="s">
        <v>156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169</v>
      </c>
      <c r="BM142" s="25" t="s">
        <v>406</v>
      </c>
    </row>
    <row r="143" s="12" customFormat="1">
      <c r="B143" s="231"/>
      <c r="D143" s="232" t="s">
        <v>242</v>
      </c>
      <c r="E143" s="233" t="s">
        <v>5</v>
      </c>
      <c r="F143" s="234" t="s">
        <v>407</v>
      </c>
      <c r="H143" s="233" t="s">
        <v>5</v>
      </c>
      <c r="I143" s="235"/>
      <c r="L143" s="231"/>
      <c r="M143" s="236"/>
      <c r="N143" s="237"/>
      <c r="O143" s="237"/>
      <c r="P143" s="237"/>
      <c r="Q143" s="237"/>
      <c r="R143" s="237"/>
      <c r="S143" s="237"/>
      <c r="T143" s="238"/>
      <c r="AT143" s="233" t="s">
        <v>242</v>
      </c>
      <c r="AU143" s="233" t="s">
        <v>79</v>
      </c>
      <c r="AV143" s="12" t="s">
        <v>77</v>
      </c>
      <c r="AW143" s="12" t="s">
        <v>34</v>
      </c>
      <c r="AX143" s="12" t="s">
        <v>70</v>
      </c>
      <c r="AY143" s="233" t="s">
        <v>156</v>
      </c>
    </row>
    <row r="144" s="13" customFormat="1">
      <c r="B144" s="239"/>
      <c r="D144" s="232" t="s">
        <v>242</v>
      </c>
      <c r="E144" s="240" t="s">
        <v>5</v>
      </c>
      <c r="F144" s="241" t="s">
        <v>1030</v>
      </c>
      <c r="H144" s="242">
        <v>229.25</v>
      </c>
      <c r="I144" s="243"/>
      <c r="L144" s="239"/>
      <c r="M144" s="244"/>
      <c r="N144" s="245"/>
      <c r="O144" s="245"/>
      <c r="P144" s="245"/>
      <c r="Q144" s="245"/>
      <c r="R144" s="245"/>
      <c r="S144" s="245"/>
      <c r="T144" s="246"/>
      <c r="AT144" s="240" t="s">
        <v>242</v>
      </c>
      <c r="AU144" s="240" t="s">
        <v>79</v>
      </c>
      <c r="AV144" s="13" t="s">
        <v>79</v>
      </c>
      <c r="AW144" s="13" t="s">
        <v>34</v>
      </c>
      <c r="AX144" s="13" t="s">
        <v>70</v>
      </c>
      <c r="AY144" s="240" t="s">
        <v>156</v>
      </c>
    </row>
    <row r="145" s="14" customFormat="1">
      <c r="B145" s="247"/>
      <c r="D145" s="232" t="s">
        <v>242</v>
      </c>
      <c r="E145" s="248" t="s">
        <v>5</v>
      </c>
      <c r="F145" s="249" t="s">
        <v>249</v>
      </c>
      <c r="H145" s="250">
        <v>229.25</v>
      </c>
      <c r="I145" s="251"/>
      <c r="L145" s="247"/>
      <c r="M145" s="252"/>
      <c r="N145" s="253"/>
      <c r="O145" s="253"/>
      <c r="P145" s="253"/>
      <c r="Q145" s="253"/>
      <c r="R145" s="253"/>
      <c r="S145" s="253"/>
      <c r="T145" s="254"/>
      <c r="AT145" s="248" t="s">
        <v>242</v>
      </c>
      <c r="AU145" s="248" t="s">
        <v>79</v>
      </c>
      <c r="AV145" s="14" t="s">
        <v>169</v>
      </c>
      <c r="AW145" s="14" t="s">
        <v>34</v>
      </c>
      <c r="AX145" s="14" t="s">
        <v>77</v>
      </c>
      <c r="AY145" s="248" t="s">
        <v>156</v>
      </c>
    </row>
    <row r="146" s="1" customFormat="1" ht="25.5" customHeight="1">
      <c r="B146" s="213"/>
      <c r="C146" s="214" t="s">
        <v>299</v>
      </c>
      <c r="D146" s="214" t="s">
        <v>159</v>
      </c>
      <c r="E146" s="215" t="s">
        <v>1031</v>
      </c>
      <c r="F146" s="216" t="s">
        <v>1032</v>
      </c>
      <c r="G146" s="217" t="s">
        <v>240</v>
      </c>
      <c r="H146" s="218">
        <v>2</v>
      </c>
      <c r="I146" s="219"/>
      <c r="J146" s="220">
        <f>ROUND(I146*H146,2)</f>
        <v>0</v>
      </c>
      <c r="K146" s="216" t="s">
        <v>1033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169</v>
      </c>
      <c r="AT146" s="25" t="s">
        <v>159</v>
      </c>
      <c r="AU146" s="25" t="s">
        <v>79</v>
      </c>
      <c r="AY146" s="25" t="s">
        <v>156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169</v>
      </c>
      <c r="BM146" s="25" t="s">
        <v>1034</v>
      </c>
    </row>
    <row r="147" s="12" customFormat="1">
      <c r="B147" s="231"/>
      <c r="D147" s="232" t="s">
        <v>242</v>
      </c>
      <c r="E147" s="233" t="s">
        <v>5</v>
      </c>
      <c r="F147" s="234" t="s">
        <v>1035</v>
      </c>
      <c r="H147" s="233" t="s">
        <v>5</v>
      </c>
      <c r="I147" s="235"/>
      <c r="L147" s="231"/>
      <c r="M147" s="236"/>
      <c r="N147" s="237"/>
      <c r="O147" s="237"/>
      <c r="P147" s="237"/>
      <c r="Q147" s="237"/>
      <c r="R147" s="237"/>
      <c r="S147" s="237"/>
      <c r="T147" s="238"/>
      <c r="AT147" s="233" t="s">
        <v>242</v>
      </c>
      <c r="AU147" s="233" t="s">
        <v>79</v>
      </c>
      <c r="AV147" s="12" t="s">
        <v>77</v>
      </c>
      <c r="AW147" s="12" t="s">
        <v>34</v>
      </c>
      <c r="AX147" s="12" t="s">
        <v>70</v>
      </c>
      <c r="AY147" s="233" t="s">
        <v>156</v>
      </c>
    </row>
    <row r="148" s="13" customFormat="1">
      <c r="B148" s="239"/>
      <c r="D148" s="232" t="s">
        <v>242</v>
      </c>
      <c r="E148" s="240" t="s">
        <v>5</v>
      </c>
      <c r="F148" s="241" t="s">
        <v>79</v>
      </c>
      <c r="H148" s="242">
        <v>2</v>
      </c>
      <c r="I148" s="243"/>
      <c r="L148" s="239"/>
      <c r="M148" s="244"/>
      <c r="N148" s="245"/>
      <c r="O148" s="245"/>
      <c r="P148" s="245"/>
      <c r="Q148" s="245"/>
      <c r="R148" s="245"/>
      <c r="S148" s="245"/>
      <c r="T148" s="246"/>
      <c r="AT148" s="240" t="s">
        <v>242</v>
      </c>
      <c r="AU148" s="240" t="s">
        <v>79</v>
      </c>
      <c r="AV148" s="13" t="s">
        <v>79</v>
      </c>
      <c r="AW148" s="13" t="s">
        <v>34</v>
      </c>
      <c r="AX148" s="13" t="s">
        <v>70</v>
      </c>
      <c r="AY148" s="240" t="s">
        <v>156</v>
      </c>
    </row>
    <row r="149" s="14" customFormat="1">
      <c r="B149" s="247"/>
      <c r="D149" s="232" t="s">
        <v>242</v>
      </c>
      <c r="E149" s="248" t="s">
        <v>5</v>
      </c>
      <c r="F149" s="249" t="s">
        <v>249</v>
      </c>
      <c r="H149" s="250">
        <v>2</v>
      </c>
      <c r="I149" s="251"/>
      <c r="L149" s="247"/>
      <c r="M149" s="252"/>
      <c r="N149" s="253"/>
      <c r="O149" s="253"/>
      <c r="P149" s="253"/>
      <c r="Q149" s="253"/>
      <c r="R149" s="253"/>
      <c r="S149" s="253"/>
      <c r="T149" s="254"/>
      <c r="AT149" s="248" t="s">
        <v>242</v>
      </c>
      <c r="AU149" s="248" t="s">
        <v>79</v>
      </c>
      <c r="AV149" s="14" t="s">
        <v>169</v>
      </c>
      <c r="AW149" s="14" t="s">
        <v>34</v>
      </c>
      <c r="AX149" s="14" t="s">
        <v>77</v>
      </c>
      <c r="AY149" s="248" t="s">
        <v>156</v>
      </c>
    </row>
    <row r="150" s="1" customFormat="1" ht="25.5" customHeight="1">
      <c r="B150" s="213"/>
      <c r="C150" s="214" t="s">
        <v>184</v>
      </c>
      <c r="D150" s="214" t="s">
        <v>159</v>
      </c>
      <c r="E150" s="215" t="s">
        <v>1036</v>
      </c>
      <c r="F150" s="216" t="s">
        <v>1037</v>
      </c>
      <c r="G150" s="217" t="s">
        <v>240</v>
      </c>
      <c r="H150" s="218">
        <v>1</v>
      </c>
      <c r="I150" s="219"/>
      <c r="J150" s="220">
        <f>ROUND(I150*H150,2)</f>
        <v>0</v>
      </c>
      <c r="K150" s="216" t="s">
        <v>1033</v>
      </c>
      <c r="L150" s="47"/>
      <c r="M150" s="221" t="s">
        <v>5</v>
      </c>
      <c r="N150" s="222" t="s">
        <v>41</v>
      </c>
      <c r="O150" s="4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5" t="s">
        <v>169</v>
      </c>
      <c r="AT150" s="25" t="s">
        <v>159</v>
      </c>
      <c r="AU150" s="25" t="s">
        <v>79</v>
      </c>
      <c r="AY150" s="25" t="s">
        <v>156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5" t="s">
        <v>77</v>
      </c>
      <c r="BK150" s="225">
        <f>ROUND(I150*H150,2)</f>
        <v>0</v>
      </c>
      <c r="BL150" s="25" t="s">
        <v>169</v>
      </c>
      <c r="BM150" s="25" t="s">
        <v>1038</v>
      </c>
    </row>
    <row r="151" s="13" customFormat="1">
      <c r="B151" s="239"/>
      <c r="D151" s="232" t="s">
        <v>242</v>
      </c>
      <c r="F151" s="241" t="s">
        <v>1039</v>
      </c>
      <c r="H151" s="242">
        <v>1</v>
      </c>
      <c r="I151" s="243"/>
      <c r="L151" s="239"/>
      <c r="M151" s="244"/>
      <c r="N151" s="245"/>
      <c r="O151" s="245"/>
      <c r="P151" s="245"/>
      <c r="Q151" s="245"/>
      <c r="R151" s="245"/>
      <c r="S151" s="245"/>
      <c r="T151" s="246"/>
      <c r="AT151" s="240" t="s">
        <v>242</v>
      </c>
      <c r="AU151" s="240" t="s">
        <v>79</v>
      </c>
      <c r="AV151" s="13" t="s">
        <v>79</v>
      </c>
      <c r="AW151" s="13" t="s">
        <v>6</v>
      </c>
      <c r="AX151" s="13" t="s">
        <v>77</v>
      </c>
      <c r="AY151" s="240" t="s">
        <v>156</v>
      </c>
    </row>
    <row r="152" s="1" customFormat="1" ht="25.5" customHeight="1">
      <c r="B152" s="213"/>
      <c r="C152" s="214" t="s">
        <v>188</v>
      </c>
      <c r="D152" s="214" t="s">
        <v>159</v>
      </c>
      <c r="E152" s="215" t="s">
        <v>1040</v>
      </c>
      <c r="F152" s="216" t="s">
        <v>1041</v>
      </c>
      <c r="G152" s="217" t="s">
        <v>240</v>
      </c>
      <c r="H152" s="218">
        <v>16</v>
      </c>
      <c r="I152" s="219"/>
      <c r="J152" s="220">
        <f>ROUND(I152*H152,2)</f>
        <v>0</v>
      </c>
      <c r="K152" s="216" t="s">
        <v>163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169</v>
      </c>
      <c r="AT152" s="25" t="s">
        <v>159</v>
      </c>
      <c r="AU152" s="25" t="s">
        <v>79</v>
      </c>
      <c r="AY152" s="25" t="s">
        <v>156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169</v>
      </c>
      <c r="BM152" s="25" t="s">
        <v>1042</v>
      </c>
    </row>
    <row r="153" s="12" customFormat="1">
      <c r="B153" s="231"/>
      <c r="D153" s="232" t="s">
        <v>242</v>
      </c>
      <c r="E153" s="233" t="s">
        <v>5</v>
      </c>
      <c r="F153" s="234" t="s">
        <v>1043</v>
      </c>
      <c r="H153" s="233" t="s">
        <v>5</v>
      </c>
      <c r="I153" s="235"/>
      <c r="L153" s="231"/>
      <c r="M153" s="236"/>
      <c r="N153" s="237"/>
      <c r="O153" s="237"/>
      <c r="P153" s="237"/>
      <c r="Q153" s="237"/>
      <c r="R153" s="237"/>
      <c r="S153" s="237"/>
      <c r="T153" s="238"/>
      <c r="AT153" s="233" t="s">
        <v>242</v>
      </c>
      <c r="AU153" s="233" t="s">
        <v>79</v>
      </c>
      <c r="AV153" s="12" t="s">
        <v>77</v>
      </c>
      <c r="AW153" s="12" t="s">
        <v>34</v>
      </c>
      <c r="AX153" s="12" t="s">
        <v>70</v>
      </c>
      <c r="AY153" s="233" t="s">
        <v>156</v>
      </c>
    </row>
    <row r="154" s="13" customFormat="1">
      <c r="B154" s="239"/>
      <c r="D154" s="232" t="s">
        <v>242</v>
      </c>
      <c r="E154" s="240" t="s">
        <v>5</v>
      </c>
      <c r="F154" s="241" t="s">
        <v>1044</v>
      </c>
      <c r="H154" s="242">
        <v>16</v>
      </c>
      <c r="I154" s="243"/>
      <c r="L154" s="239"/>
      <c r="M154" s="244"/>
      <c r="N154" s="245"/>
      <c r="O154" s="245"/>
      <c r="P154" s="245"/>
      <c r="Q154" s="245"/>
      <c r="R154" s="245"/>
      <c r="S154" s="245"/>
      <c r="T154" s="246"/>
      <c r="AT154" s="240" t="s">
        <v>242</v>
      </c>
      <c r="AU154" s="240" t="s">
        <v>79</v>
      </c>
      <c r="AV154" s="13" t="s">
        <v>79</v>
      </c>
      <c r="AW154" s="13" t="s">
        <v>34</v>
      </c>
      <c r="AX154" s="13" t="s">
        <v>70</v>
      </c>
      <c r="AY154" s="240" t="s">
        <v>156</v>
      </c>
    </row>
    <row r="155" s="14" customFormat="1">
      <c r="B155" s="247"/>
      <c r="D155" s="232" t="s">
        <v>242</v>
      </c>
      <c r="E155" s="248" t="s">
        <v>5</v>
      </c>
      <c r="F155" s="249" t="s">
        <v>249</v>
      </c>
      <c r="H155" s="250">
        <v>16</v>
      </c>
      <c r="I155" s="251"/>
      <c r="L155" s="247"/>
      <c r="M155" s="252"/>
      <c r="N155" s="253"/>
      <c r="O155" s="253"/>
      <c r="P155" s="253"/>
      <c r="Q155" s="253"/>
      <c r="R155" s="253"/>
      <c r="S155" s="253"/>
      <c r="T155" s="254"/>
      <c r="AT155" s="248" t="s">
        <v>242</v>
      </c>
      <c r="AU155" s="248" t="s">
        <v>79</v>
      </c>
      <c r="AV155" s="14" t="s">
        <v>169</v>
      </c>
      <c r="AW155" s="14" t="s">
        <v>34</v>
      </c>
      <c r="AX155" s="14" t="s">
        <v>77</v>
      </c>
      <c r="AY155" s="248" t="s">
        <v>156</v>
      </c>
    </row>
    <row r="156" s="1" customFormat="1" ht="38.25" customHeight="1">
      <c r="B156" s="213"/>
      <c r="C156" s="214" t="s">
        <v>194</v>
      </c>
      <c r="D156" s="214" t="s">
        <v>159</v>
      </c>
      <c r="E156" s="215" t="s">
        <v>1045</v>
      </c>
      <c r="F156" s="216" t="s">
        <v>1046</v>
      </c>
      <c r="G156" s="217" t="s">
        <v>240</v>
      </c>
      <c r="H156" s="218">
        <v>8</v>
      </c>
      <c r="I156" s="219"/>
      <c r="J156" s="220">
        <f>ROUND(I156*H156,2)</f>
        <v>0</v>
      </c>
      <c r="K156" s="216" t="s">
        <v>163</v>
      </c>
      <c r="L156" s="47"/>
      <c r="M156" s="221" t="s">
        <v>5</v>
      </c>
      <c r="N156" s="222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169</v>
      </c>
      <c r="AT156" s="25" t="s">
        <v>159</v>
      </c>
      <c r="AU156" s="25" t="s">
        <v>79</v>
      </c>
      <c r="AY156" s="25" t="s">
        <v>156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169</v>
      </c>
      <c r="BM156" s="25" t="s">
        <v>1047</v>
      </c>
    </row>
    <row r="157" s="13" customFormat="1">
      <c r="B157" s="239"/>
      <c r="D157" s="232" t="s">
        <v>242</v>
      </c>
      <c r="F157" s="241" t="s">
        <v>1048</v>
      </c>
      <c r="H157" s="242">
        <v>8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242</v>
      </c>
      <c r="AU157" s="240" t="s">
        <v>79</v>
      </c>
      <c r="AV157" s="13" t="s">
        <v>79</v>
      </c>
      <c r="AW157" s="13" t="s">
        <v>6</v>
      </c>
      <c r="AX157" s="13" t="s">
        <v>77</v>
      </c>
      <c r="AY157" s="240" t="s">
        <v>156</v>
      </c>
    </row>
    <row r="158" s="1" customFormat="1" ht="38.25" customHeight="1">
      <c r="B158" s="213"/>
      <c r="C158" s="214" t="s">
        <v>319</v>
      </c>
      <c r="D158" s="214" t="s">
        <v>159</v>
      </c>
      <c r="E158" s="215" t="s">
        <v>416</v>
      </c>
      <c r="F158" s="216" t="s">
        <v>417</v>
      </c>
      <c r="G158" s="217" t="s">
        <v>240</v>
      </c>
      <c r="H158" s="218">
        <v>323</v>
      </c>
      <c r="I158" s="219"/>
      <c r="J158" s="220">
        <f>ROUND(I158*H158,2)</f>
        <v>0</v>
      </c>
      <c r="K158" s="216" t="s">
        <v>163</v>
      </c>
      <c r="L158" s="47"/>
      <c r="M158" s="221" t="s">
        <v>5</v>
      </c>
      <c r="N158" s="222" t="s">
        <v>41</v>
      </c>
      <c r="O158" s="4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5" t="s">
        <v>169</v>
      </c>
      <c r="AT158" s="25" t="s">
        <v>159</v>
      </c>
      <c r="AU158" s="25" t="s">
        <v>79</v>
      </c>
      <c r="AY158" s="25" t="s">
        <v>156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169</v>
      </c>
      <c r="BM158" s="25" t="s">
        <v>418</v>
      </c>
    </row>
    <row r="159" s="12" customFormat="1">
      <c r="B159" s="231"/>
      <c r="D159" s="232" t="s">
        <v>242</v>
      </c>
      <c r="E159" s="233" t="s">
        <v>5</v>
      </c>
      <c r="F159" s="234" t="s">
        <v>1049</v>
      </c>
      <c r="H159" s="233" t="s">
        <v>5</v>
      </c>
      <c r="I159" s="235"/>
      <c r="L159" s="231"/>
      <c r="M159" s="236"/>
      <c r="N159" s="237"/>
      <c r="O159" s="237"/>
      <c r="P159" s="237"/>
      <c r="Q159" s="237"/>
      <c r="R159" s="237"/>
      <c r="S159" s="237"/>
      <c r="T159" s="238"/>
      <c r="AT159" s="233" t="s">
        <v>242</v>
      </c>
      <c r="AU159" s="233" t="s">
        <v>79</v>
      </c>
      <c r="AV159" s="12" t="s">
        <v>77</v>
      </c>
      <c r="AW159" s="12" t="s">
        <v>34</v>
      </c>
      <c r="AX159" s="12" t="s">
        <v>70</v>
      </c>
      <c r="AY159" s="233" t="s">
        <v>156</v>
      </c>
    </row>
    <row r="160" s="13" customFormat="1">
      <c r="B160" s="239"/>
      <c r="D160" s="232" t="s">
        <v>242</v>
      </c>
      <c r="E160" s="240" t="s">
        <v>5</v>
      </c>
      <c r="F160" s="241" t="s">
        <v>1025</v>
      </c>
      <c r="H160" s="242">
        <v>323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242</v>
      </c>
      <c r="AU160" s="240" t="s">
        <v>79</v>
      </c>
      <c r="AV160" s="13" t="s">
        <v>79</v>
      </c>
      <c r="AW160" s="13" t="s">
        <v>34</v>
      </c>
      <c r="AX160" s="13" t="s">
        <v>70</v>
      </c>
      <c r="AY160" s="240" t="s">
        <v>156</v>
      </c>
    </row>
    <row r="161" s="14" customFormat="1">
      <c r="B161" s="247"/>
      <c r="D161" s="232" t="s">
        <v>242</v>
      </c>
      <c r="E161" s="248" t="s">
        <v>5</v>
      </c>
      <c r="F161" s="249" t="s">
        <v>249</v>
      </c>
      <c r="H161" s="250">
        <v>323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242</v>
      </c>
      <c r="AU161" s="248" t="s">
        <v>79</v>
      </c>
      <c r="AV161" s="14" t="s">
        <v>169</v>
      </c>
      <c r="AW161" s="14" t="s">
        <v>34</v>
      </c>
      <c r="AX161" s="14" t="s">
        <v>77</v>
      </c>
      <c r="AY161" s="248" t="s">
        <v>156</v>
      </c>
    </row>
    <row r="162" s="1" customFormat="1" ht="38.25" customHeight="1">
      <c r="B162" s="213"/>
      <c r="C162" s="214" t="s">
        <v>200</v>
      </c>
      <c r="D162" s="214" t="s">
        <v>159</v>
      </c>
      <c r="E162" s="215" t="s">
        <v>419</v>
      </c>
      <c r="F162" s="216" t="s">
        <v>420</v>
      </c>
      <c r="G162" s="217" t="s">
        <v>240</v>
      </c>
      <c r="H162" s="218">
        <v>74.900000000000006</v>
      </c>
      <c r="I162" s="219"/>
      <c r="J162" s="220">
        <f>ROUND(I162*H162,2)</f>
        <v>0</v>
      </c>
      <c r="K162" s="216" t="s">
        <v>163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169</v>
      </c>
      <c r="AT162" s="25" t="s">
        <v>159</v>
      </c>
      <c r="AU162" s="25" t="s">
        <v>79</v>
      </c>
      <c r="AY162" s="25" t="s">
        <v>156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169</v>
      </c>
      <c r="BM162" s="25" t="s">
        <v>1050</v>
      </c>
    </row>
    <row r="163" s="12" customFormat="1">
      <c r="B163" s="231"/>
      <c r="D163" s="232" t="s">
        <v>242</v>
      </c>
      <c r="E163" s="233" t="s">
        <v>5</v>
      </c>
      <c r="F163" s="234" t="s">
        <v>422</v>
      </c>
      <c r="H163" s="233" t="s">
        <v>5</v>
      </c>
      <c r="I163" s="235"/>
      <c r="L163" s="231"/>
      <c r="M163" s="236"/>
      <c r="N163" s="237"/>
      <c r="O163" s="237"/>
      <c r="P163" s="237"/>
      <c r="Q163" s="237"/>
      <c r="R163" s="237"/>
      <c r="S163" s="237"/>
      <c r="T163" s="238"/>
      <c r="AT163" s="233" t="s">
        <v>242</v>
      </c>
      <c r="AU163" s="233" t="s">
        <v>79</v>
      </c>
      <c r="AV163" s="12" t="s">
        <v>77</v>
      </c>
      <c r="AW163" s="12" t="s">
        <v>34</v>
      </c>
      <c r="AX163" s="12" t="s">
        <v>70</v>
      </c>
      <c r="AY163" s="233" t="s">
        <v>156</v>
      </c>
    </row>
    <row r="164" s="13" customFormat="1">
      <c r="B164" s="239"/>
      <c r="D164" s="232" t="s">
        <v>242</v>
      </c>
      <c r="E164" s="240" t="s">
        <v>5</v>
      </c>
      <c r="F164" s="241" t="s">
        <v>1024</v>
      </c>
      <c r="H164" s="242">
        <v>74.900000000000006</v>
      </c>
      <c r="I164" s="243"/>
      <c r="L164" s="239"/>
      <c r="M164" s="244"/>
      <c r="N164" s="245"/>
      <c r="O164" s="245"/>
      <c r="P164" s="245"/>
      <c r="Q164" s="245"/>
      <c r="R164" s="245"/>
      <c r="S164" s="245"/>
      <c r="T164" s="246"/>
      <c r="AT164" s="240" t="s">
        <v>242</v>
      </c>
      <c r="AU164" s="240" t="s">
        <v>79</v>
      </c>
      <c r="AV164" s="13" t="s">
        <v>79</v>
      </c>
      <c r="AW164" s="13" t="s">
        <v>34</v>
      </c>
      <c r="AX164" s="13" t="s">
        <v>70</v>
      </c>
      <c r="AY164" s="240" t="s">
        <v>156</v>
      </c>
    </row>
    <row r="165" s="14" customFormat="1">
      <c r="B165" s="247"/>
      <c r="D165" s="232" t="s">
        <v>242</v>
      </c>
      <c r="E165" s="248" t="s">
        <v>5</v>
      </c>
      <c r="F165" s="249" t="s">
        <v>249</v>
      </c>
      <c r="H165" s="250">
        <v>74.900000000000006</v>
      </c>
      <c r="I165" s="251"/>
      <c r="L165" s="247"/>
      <c r="M165" s="252"/>
      <c r="N165" s="253"/>
      <c r="O165" s="253"/>
      <c r="P165" s="253"/>
      <c r="Q165" s="253"/>
      <c r="R165" s="253"/>
      <c r="S165" s="253"/>
      <c r="T165" s="254"/>
      <c r="AT165" s="248" t="s">
        <v>242</v>
      </c>
      <c r="AU165" s="248" t="s">
        <v>79</v>
      </c>
      <c r="AV165" s="14" t="s">
        <v>169</v>
      </c>
      <c r="AW165" s="14" t="s">
        <v>34</v>
      </c>
      <c r="AX165" s="14" t="s">
        <v>77</v>
      </c>
      <c r="AY165" s="248" t="s">
        <v>156</v>
      </c>
    </row>
    <row r="166" s="1" customFormat="1" ht="38.25" customHeight="1">
      <c r="B166" s="213"/>
      <c r="C166" s="214" t="s">
        <v>11</v>
      </c>
      <c r="D166" s="214" t="s">
        <v>159</v>
      </c>
      <c r="E166" s="215" t="s">
        <v>238</v>
      </c>
      <c r="F166" s="216" t="s">
        <v>239</v>
      </c>
      <c r="G166" s="217" t="s">
        <v>240</v>
      </c>
      <c r="H166" s="218">
        <v>263.5</v>
      </c>
      <c r="I166" s="219"/>
      <c r="J166" s="220">
        <f>ROUND(I166*H166,2)</f>
        <v>0</v>
      </c>
      <c r="K166" s="216" t="s">
        <v>163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169</v>
      </c>
      <c r="AT166" s="25" t="s">
        <v>159</v>
      </c>
      <c r="AU166" s="25" t="s">
        <v>79</v>
      </c>
      <c r="AY166" s="25" t="s">
        <v>156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169</v>
      </c>
      <c r="BM166" s="25" t="s">
        <v>1051</v>
      </c>
    </row>
    <row r="167" s="12" customFormat="1">
      <c r="B167" s="231"/>
      <c r="D167" s="232" t="s">
        <v>242</v>
      </c>
      <c r="E167" s="233" t="s">
        <v>5</v>
      </c>
      <c r="F167" s="234" t="s">
        <v>1043</v>
      </c>
      <c r="H167" s="233" t="s">
        <v>5</v>
      </c>
      <c r="I167" s="235"/>
      <c r="L167" s="231"/>
      <c r="M167" s="236"/>
      <c r="N167" s="237"/>
      <c r="O167" s="237"/>
      <c r="P167" s="237"/>
      <c r="Q167" s="237"/>
      <c r="R167" s="237"/>
      <c r="S167" s="237"/>
      <c r="T167" s="238"/>
      <c r="AT167" s="233" t="s">
        <v>242</v>
      </c>
      <c r="AU167" s="233" t="s">
        <v>79</v>
      </c>
      <c r="AV167" s="12" t="s">
        <v>77</v>
      </c>
      <c r="AW167" s="12" t="s">
        <v>34</v>
      </c>
      <c r="AX167" s="12" t="s">
        <v>70</v>
      </c>
      <c r="AY167" s="233" t="s">
        <v>156</v>
      </c>
    </row>
    <row r="168" s="13" customFormat="1">
      <c r="B168" s="239"/>
      <c r="D168" s="232" t="s">
        <v>242</v>
      </c>
      <c r="E168" s="240" t="s">
        <v>5</v>
      </c>
      <c r="F168" s="241" t="s">
        <v>1052</v>
      </c>
      <c r="H168" s="242">
        <v>18</v>
      </c>
      <c r="I168" s="243"/>
      <c r="L168" s="239"/>
      <c r="M168" s="244"/>
      <c r="N168" s="245"/>
      <c r="O168" s="245"/>
      <c r="P168" s="245"/>
      <c r="Q168" s="245"/>
      <c r="R168" s="245"/>
      <c r="S168" s="245"/>
      <c r="T168" s="246"/>
      <c r="AT168" s="240" t="s">
        <v>242</v>
      </c>
      <c r="AU168" s="240" t="s">
        <v>79</v>
      </c>
      <c r="AV168" s="13" t="s">
        <v>79</v>
      </c>
      <c r="AW168" s="13" t="s">
        <v>34</v>
      </c>
      <c r="AX168" s="13" t="s">
        <v>70</v>
      </c>
      <c r="AY168" s="240" t="s">
        <v>156</v>
      </c>
    </row>
    <row r="169" s="12" customFormat="1">
      <c r="B169" s="231"/>
      <c r="D169" s="232" t="s">
        <v>242</v>
      </c>
      <c r="E169" s="233" t="s">
        <v>5</v>
      </c>
      <c r="F169" s="234" t="s">
        <v>1026</v>
      </c>
      <c r="H169" s="233" t="s">
        <v>5</v>
      </c>
      <c r="I169" s="235"/>
      <c r="L169" s="231"/>
      <c r="M169" s="236"/>
      <c r="N169" s="237"/>
      <c r="O169" s="237"/>
      <c r="P169" s="237"/>
      <c r="Q169" s="237"/>
      <c r="R169" s="237"/>
      <c r="S169" s="237"/>
      <c r="T169" s="238"/>
      <c r="AT169" s="233" t="s">
        <v>242</v>
      </c>
      <c r="AU169" s="233" t="s">
        <v>79</v>
      </c>
      <c r="AV169" s="12" t="s">
        <v>77</v>
      </c>
      <c r="AW169" s="12" t="s">
        <v>34</v>
      </c>
      <c r="AX169" s="12" t="s">
        <v>70</v>
      </c>
      <c r="AY169" s="233" t="s">
        <v>156</v>
      </c>
    </row>
    <row r="170" s="13" customFormat="1">
      <c r="B170" s="239"/>
      <c r="D170" s="232" t="s">
        <v>242</v>
      </c>
      <c r="E170" s="240" t="s">
        <v>5</v>
      </c>
      <c r="F170" s="241" t="s">
        <v>1027</v>
      </c>
      <c r="H170" s="242">
        <v>60</v>
      </c>
      <c r="I170" s="243"/>
      <c r="L170" s="239"/>
      <c r="M170" s="244"/>
      <c r="N170" s="245"/>
      <c r="O170" s="245"/>
      <c r="P170" s="245"/>
      <c r="Q170" s="245"/>
      <c r="R170" s="245"/>
      <c r="S170" s="245"/>
      <c r="T170" s="246"/>
      <c r="AT170" s="240" t="s">
        <v>242</v>
      </c>
      <c r="AU170" s="240" t="s">
        <v>79</v>
      </c>
      <c r="AV170" s="13" t="s">
        <v>79</v>
      </c>
      <c r="AW170" s="13" t="s">
        <v>34</v>
      </c>
      <c r="AX170" s="13" t="s">
        <v>70</v>
      </c>
      <c r="AY170" s="240" t="s">
        <v>156</v>
      </c>
    </row>
    <row r="171" s="12" customFormat="1">
      <c r="B171" s="231"/>
      <c r="D171" s="232" t="s">
        <v>242</v>
      </c>
      <c r="E171" s="233" t="s">
        <v>5</v>
      </c>
      <c r="F171" s="234" t="s">
        <v>1028</v>
      </c>
      <c r="H171" s="233" t="s">
        <v>5</v>
      </c>
      <c r="I171" s="235"/>
      <c r="L171" s="231"/>
      <c r="M171" s="236"/>
      <c r="N171" s="237"/>
      <c r="O171" s="237"/>
      <c r="P171" s="237"/>
      <c r="Q171" s="237"/>
      <c r="R171" s="237"/>
      <c r="S171" s="237"/>
      <c r="T171" s="238"/>
      <c r="AT171" s="233" t="s">
        <v>242</v>
      </c>
      <c r="AU171" s="233" t="s">
        <v>79</v>
      </c>
      <c r="AV171" s="12" t="s">
        <v>77</v>
      </c>
      <c r="AW171" s="12" t="s">
        <v>34</v>
      </c>
      <c r="AX171" s="12" t="s">
        <v>70</v>
      </c>
      <c r="AY171" s="233" t="s">
        <v>156</v>
      </c>
    </row>
    <row r="172" s="13" customFormat="1">
      <c r="B172" s="239"/>
      <c r="D172" s="232" t="s">
        <v>242</v>
      </c>
      <c r="E172" s="240" t="s">
        <v>5</v>
      </c>
      <c r="F172" s="241" t="s">
        <v>1029</v>
      </c>
      <c r="H172" s="242">
        <v>185.5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242</v>
      </c>
      <c r="AU172" s="240" t="s">
        <v>79</v>
      </c>
      <c r="AV172" s="13" t="s">
        <v>79</v>
      </c>
      <c r="AW172" s="13" t="s">
        <v>34</v>
      </c>
      <c r="AX172" s="13" t="s">
        <v>70</v>
      </c>
      <c r="AY172" s="240" t="s">
        <v>156</v>
      </c>
    </row>
    <row r="173" s="14" customFormat="1">
      <c r="B173" s="247"/>
      <c r="D173" s="232" t="s">
        <v>242</v>
      </c>
      <c r="E173" s="248" t="s">
        <v>5</v>
      </c>
      <c r="F173" s="249" t="s">
        <v>249</v>
      </c>
      <c r="H173" s="250">
        <v>263.5</v>
      </c>
      <c r="I173" s="251"/>
      <c r="L173" s="247"/>
      <c r="M173" s="252"/>
      <c r="N173" s="253"/>
      <c r="O173" s="253"/>
      <c r="P173" s="253"/>
      <c r="Q173" s="253"/>
      <c r="R173" s="253"/>
      <c r="S173" s="253"/>
      <c r="T173" s="254"/>
      <c r="AT173" s="248" t="s">
        <v>242</v>
      </c>
      <c r="AU173" s="248" t="s">
        <v>79</v>
      </c>
      <c r="AV173" s="14" t="s">
        <v>169</v>
      </c>
      <c r="AW173" s="14" t="s">
        <v>34</v>
      </c>
      <c r="AX173" s="14" t="s">
        <v>77</v>
      </c>
      <c r="AY173" s="248" t="s">
        <v>156</v>
      </c>
    </row>
    <row r="174" s="1" customFormat="1" ht="51" customHeight="1">
      <c r="B174" s="213"/>
      <c r="C174" s="214" t="s">
        <v>334</v>
      </c>
      <c r="D174" s="214" t="s">
        <v>159</v>
      </c>
      <c r="E174" s="215" t="s">
        <v>250</v>
      </c>
      <c r="F174" s="216" t="s">
        <v>251</v>
      </c>
      <c r="G174" s="217" t="s">
        <v>240</v>
      </c>
      <c r="H174" s="218">
        <v>2635</v>
      </c>
      <c r="I174" s="219"/>
      <c r="J174" s="220">
        <f>ROUND(I174*H174,2)</f>
        <v>0</v>
      </c>
      <c r="K174" s="216" t="s">
        <v>163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169</v>
      </c>
      <c r="AT174" s="25" t="s">
        <v>159</v>
      </c>
      <c r="AU174" s="25" t="s">
        <v>79</v>
      </c>
      <c r="AY174" s="25" t="s">
        <v>156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169</v>
      </c>
      <c r="BM174" s="25" t="s">
        <v>1053</v>
      </c>
    </row>
    <row r="175" s="13" customFormat="1">
      <c r="B175" s="239"/>
      <c r="D175" s="232" t="s">
        <v>242</v>
      </c>
      <c r="E175" s="240" t="s">
        <v>5</v>
      </c>
      <c r="F175" s="241" t="s">
        <v>1054</v>
      </c>
      <c r="H175" s="242">
        <v>2635</v>
      </c>
      <c r="I175" s="243"/>
      <c r="L175" s="239"/>
      <c r="M175" s="244"/>
      <c r="N175" s="245"/>
      <c r="O175" s="245"/>
      <c r="P175" s="245"/>
      <c r="Q175" s="245"/>
      <c r="R175" s="245"/>
      <c r="S175" s="245"/>
      <c r="T175" s="246"/>
      <c r="AT175" s="240" t="s">
        <v>242</v>
      </c>
      <c r="AU175" s="240" t="s">
        <v>79</v>
      </c>
      <c r="AV175" s="13" t="s">
        <v>79</v>
      </c>
      <c r="AW175" s="13" t="s">
        <v>34</v>
      </c>
      <c r="AX175" s="13" t="s">
        <v>70</v>
      </c>
      <c r="AY175" s="240" t="s">
        <v>156</v>
      </c>
    </row>
    <row r="176" s="14" customFormat="1">
      <c r="B176" s="247"/>
      <c r="D176" s="232" t="s">
        <v>242</v>
      </c>
      <c r="E176" s="248" t="s">
        <v>5</v>
      </c>
      <c r="F176" s="249" t="s">
        <v>249</v>
      </c>
      <c r="H176" s="250">
        <v>2635</v>
      </c>
      <c r="I176" s="251"/>
      <c r="L176" s="247"/>
      <c r="M176" s="252"/>
      <c r="N176" s="253"/>
      <c r="O176" s="253"/>
      <c r="P176" s="253"/>
      <c r="Q176" s="253"/>
      <c r="R176" s="253"/>
      <c r="S176" s="253"/>
      <c r="T176" s="254"/>
      <c r="AT176" s="248" t="s">
        <v>242</v>
      </c>
      <c r="AU176" s="248" t="s">
        <v>79</v>
      </c>
      <c r="AV176" s="14" t="s">
        <v>169</v>
      </c>
      <c r="AW176" s="14" t="s">
        <v>34</v>
      </c>
      <c r="AX176" s="14" t="s">
        <v>77</v>
      </c>
      <c r="AY176" s="248" t="s">
        <v>156</v>
      </c>
    </row>
    <row r="177" s="1" customFormat="1" ht="38.25" customHeight="1">
      <c r="B177" s="213"/>
      <c r="C177" s="214" t="s">
        <v>427</v>
      </c>
      <c r="D177" s="214" t="s">
        <v>159</v>
      </c>
      <c r="E177" s="215" t="s">
        <v>439</v>
      </c>
      <c r="F177" s="216" t="s">
        <v>440</v>
      </c>
      <c r="G177" s="217" t="s">
        <v>240</v>
      </c>
      <c r="H177" s="218">
        <v>245.5</v>
      </c>
      <c r="I177" s="219"/>
      <c r="J177" s="220">
        <f>ROUND(I177*H177,2)</f>
        <v>0</v>
      </c>
      <c r="K177" s="216" t="s">
        <v>163</v>
      </c>
      <c r="L177" s="47"/>
      <c r="M177" s="221" t="s">
        <v>5</v>
      </c>
      <c r="N177" s="222" t="s">
        <v>41</v>
      </c>
      <c r="O177" s="4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25" t="s">
        <v>169</v>
      </c>
      <c r="AT177" s="25" t="s">
        <v>159</v>
      </c>
      <c r="AU177" s="25" t="s">
        <v>79</v>
      </c>
      <c r="AY177" s="25" t="s">
        <v>156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25" t="s">
        <v>77</v>
      </c>
      <c r="BK177" s="225">
        <f>ROUND(I177*H177,2)</f>
        <v>0</v>
      </c>
      <c r="BL177" s="25" t="s">
        <v>169</v>
      </c>
      <c r="BM177" s="25" t="s">
        <v>1055</v>
      </c>
    </row>
    <row r="178" s="12" customFormat="1">
      <c r="B178" s="231"/>
      <c r="D178" s="232" t="s">
        <v>242</v>
      </c>
      <c r="E178" s="233" t="s">
        <v>5</v>
      </c>
      <c r="F178" s="234" t="s">
        <v>1026</v>
      </c>
      <c r="H178" s="233" t="s">
        <v>5</v>
      </c>
      <c r="I178" s="235"/>
      <c r="L178" s="231"/>
      <c r="M178" s="236"/>
      <c r="N178" s="237"/>
      <c r="O178" s="237"/>
      <c r="P178" s="237"/>
      <c r="Q178" s="237"/>
      <c r="R178" s="237"/>
      <c r="S178" s="237"/>
      <c r="T178" s="238"/>
      <c r="AT178" s="233" t="s">
        <v>242</v>
      </c>
      <c r="AU178" s="233" t="s">
        <v>79</v>
      </c>
      <c r="AV178" s="12" t="s">
        <v>77</v>
      </c>
      <c r="AW178" s="12" t="s">
        <v>34</v>
      </c>
      <c r="AX178" s="12" t="s">
        <v>70</v>
      </c>
      <c r="AY178" s="233" t="s">
        <v>156</v>
      </c>
    </row>
    <row r="179" s="13" customFormat="1">
      <c r="B179" s="239"/>
      <c r="D179" s="232" t="s">
        <v>242</v>
      </c>
      <c r="E179" s="240" t="s">
        <v>5</v>
      </c>
      <c r="F179" s="241" t="s">
        <v>1027</v>
      </c>
      <c r="H179" s="242">
        <v>60</v>
      </c>
      <c r="I179" s="243"/>
      <c r="L179" s="239"/>
      <c r="M179" s="244"/>
      <c r="N179" s="245"/>
      <c r="O179" s="245"/>
      <c r="P179" s="245"/>
      <c r="Q179" s="245"/>
      <c r="R179" s="245"/>
      <c r="S179" s="245"/>
      <c r="T179" s="246"/>
      <c r="AT179" s="240" t="s">
        <v>242</v>
      </c>
      <c r="AU179" s="240" t="s">
        <v>79</v>
      </c>
      <c r="AV179" s="13" t="s">
        <v>79</v>
      </c>
      <c r="AW179" s="13" t="s">
        <v>34</v>
      </c>
      <c r="AX179" s="13" t="s">
        <v>70</v>
      </c>
      <c r="AY179" s="240" t="s">
        <v>156</v>
      </c>
    </row>
    <row r="180" s="12" customFormat="1">
      <c r="B180" s="231"/>
      <c r="D180" s="232" t="s">
        <v>242</v>
      </c>
      <c r="E180" s="233" t="s">
        <v>5</v>
      </c>
      <c r="F180" s="234" t="s">
        <v>1028</v>
      </c>
      <c r="H180" s="233" t="s">
        <v>5</v>
      </c>
      <c r="I180" s="235"/>
      <c r="L180" s="231"/>
      <c r="M180" s="236"/>
      <c r="N180" s="237"/>
      <c r="O180" s="237"/>
      <c r="P180" s="237"/>
      <c r="Q180" s="237"/>
      <c r="R180" s="237"/>
      <c r="S180" s="237"/>
      <c r="T180" s="238"/>
      <c r="AT180" s="233" t="s">
        <v>242</v>
      </c>
      <c r="AU180" s="233" t="s">
        <v>79</v>
      </c>
      <c r="AV180" s="12" t="s">
        <v>77</v>
      </c>
      <c r="AW180" s="12" t="s">
        <v>34</v>
      </c>
      <c r="AX180" s="12" t="s">
        <v>70</v>
      </c>
      <c r="AY180" s="233" t="s">
        <v>156</v>
      </c>
    </row>
    <row r="181" s="13" customFormat="1">
      <c r="B181" s="239"/>
      <c r="D181" s="232" t="s">
        <v>242</v>
      </c>
      <c r="E181" s="240" t="s">
        <v>5</v>
      </c>
      <c r="F181" s="241" t="s">
        <v>1029</v>
      </c>
      <c r="H181" s="242">
        <v>185.5</v>
      </c>
      <c r="I181" s="243"/>
      <c r="L181" s="239"/>
      <c r="M181" s="244"/>
      <c r="N181" s="245"/>
      <c r="O181" s="245"/>
      <c r="P181" s="245"/>
      <c r="Q181" s="245"/>
      <c r="R181" s="245"/>
      <c r="S181" s="245"/>
      <c r="T181" s="246"/>
      <c r="AT181" s="240" t="s">
        <v>242</v>
      </c>
      <c r="AU181" s="240" t="s">
        <v>79</v>
      </c>
      <c r="AV181" s="13" t="s">
        <v>79</v>
      </c>
      <c r="AW181" s="13" t="s">
        <v>34</v>
      </c>
      <c r="AX181" s="13" t="s">
        <v>70</v>
      </c>
      <c r="AY181" s="240" t="s">
        <v>156</v>
      </c>
    </row>
    <row r="182" s="14" customFormat="1">
      <c r="B182" s="247"/>
      <c r="D182" s="232" t="s">
        <v>242</v>
      </c>
      <c r="E182" s="248" t="s">
        <v>5</v>
      </c>
      <c r="F182" s="249" t="s">
        <v>249</v>
      </c>
      <c r="H182" s="250">
        <v>245.5</v>
      </c>
      <c r="I182" s="251"/>
      <c r="L182" s="247"/>
      <c r="M182" s="252"/>
      <c r="N182" s="253"/>
      <c r="O182" s="253"/>
      <c r="P182" s="253"/>
      <c r="Q182" s="253"/>
      <c r="R182" s="253"/>
      <c r="S182" s="253"/>
      <c r="T182" s="254"/>
      <c r="AT182" s="248" t="s">
        <v>242</v>
      </c>
      <c r="AU182" s="248" t="s">
        <v>79</v>
      </c>
      <c r="AV182" s="14" t="s">
        <v>169</v>
      </c>
      <c r="AW182" s="14" t="s">
        <v>34</v>
      </c>
      <c r="AX182" s="14" t="s">
        <v>77</v>
      </c>
      <c r="AY182" s="248" t="s">
        <v>156</v>
      </c>
    </row>
    <row r="183" s="1" customFormat="1" ht="16.5" customHeight="1">
      <c r="B183" s="213"/>
      <c r="C183" s="255" t="s">
        <v>432</v>
      </c>
      <c r="D183" s="255" t="s">
        <v>272</v>
      </c>
      <c r="E183" s="256" t="s">
        <v>444</v>
      </c>
      <c r="F183" s="257" t="s">
        <v>445</v>
      </c>
      <c r="G183" s="258" t="s">
        <v>260</v>
      </c>
      <c r="H183" s="259">
        <v>491</v>
      </c>
      <c r="I183" s="260"/>
      <c r="J183" s="261">
        <f>ROUND(I183*H183,2)</f>
        <v>0</v>
      </c>
      <c r="K183" s="257" t="s">
        <v>163</v>
      </c>
      <c r="L183" s="262"/>
      <c r="M183" s="263" t="s">
        <v>5</v>
      </c>
      <c r="N183" s="264" t="s">
        <v>41</v>
      </c>
      <c r="O183" s="48"/>
      <c r="P183" s="223">
        <f>O183*H183</f>
        <v>0</v>
      </c>
      <c r="Q183" s="223">
        <v>1</v>
      </c>
      <c r="R183" s="223">
        <f>Q183*H183</f>
        <v>491</v>
      </c>
      <c r="S183" s="223">
        <v>0</v>
      </c>
      <c r="T183" s="224">
        <f>S183*H183</f>
        <v>0</v>
      </c>
      <c r="AR183" s="25" t="s">
        <v>275</v>
      </c>
      <c r="AT183" s="25" t="s">
        <v>272</v>
      </c>
      <c r="AU183" s="25" t="s">
        <v>79</v>
      </c>
      <c r="AY183" s="25" t="s">
        <v>156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25" t="s">
        <v>77</v>
      </c>
      <c r="BK183" s="225">
        <f>ROUND(I183*H183,2)</f>
        <v>0</v>
      </c>
      <c r="BL183" s="25" t="s">
        <v>169</v>
      </c>
      <c r="BM183" s="25" t="s">
        <v>1056</v>
      </c>
    </row>
    <row r="184" s="12" customFormat="1">
      <c r="B184" s="231"/>
      <c r="D184" s="232" t="s">
        <v>242</v>
      </c>
      <c r="E184" s="233" t="s">
        <v>5</v>
      </c>
      <c r="F184" s="234" t="s">
        <v>1026</v>
      </c>
      <c r="H184" s="233" t="s">
        <v>5</v>
      </c>
      <c r="I184" s="235"/>
      <c r="L184" s="231"/>
      <c r="M184" s="236"/>
      <c r="N184" s="237"/>
      <c r="O184" s="237"/>
      <c r="P184" s="237"/>
      <c r="Q184" s="237"/>
      <c r="R184" s="237"/>
      <c r="S184" s="237"/>
      <c r="T184" s="238"/>
      <c r="AT184" s="233" t="s">
        <v>242</v>
      </c>
      <c r="AU184" s="233" t="s">
        <v>79</v>
      </c>
      <c r="AV184" s="12" t="s">
        <v>77</v>
      </c>
      <c r="AW184" s="12" t="s">
        <v>34</v>
      </c>
      <c r="AX184" s="12" t="s">
        <v>70</v>
      </c>
      <c r="AY184" s="233" t="s">
        <v>156</v>
      </c>
    </row>
    <row r="185" s="13" customFormat="1">
      <c r="B185" s="239"/>
      <c r="D185" s="232" t="s">
        <v>242</v>
      </c>
      <c r="E185" s="240" t="s">
        <v>5</v>
      </c>
      <c r="F185" s="241" t="s">
        <v>1057</v>
      </c>
      <c r="H185" s="242">
        <v>120</v>
      </c>
      <c r="I185" s="243"/>
      <c r="L185" s="239"/>
      <c r="M185" s="244"/>
      <c r="N185" s="245"/>
      <c r="O185" s="245"/>
      <c r="P185" s="245"/>
      <c r="Q185" s="245"/>
      <c r="R185" s="245"/>
      <c r="S185" s="245"/>
      <c r="T185" s="246"/>
      <c r="AT185" s="240" t="s">
        <v>242</v>
      </c>
      <c r="AU185" s="240" t="s">
        <v>79</v>
      </c>
      <c r="AV185" s="13" t="s">
        <v>79</v>
      </c>
      <c r="AW185" s="13" t="s">
        <v>34</v>
      </c>
      <c r="AX185" s="13" t="s">
        <v>70</v>
      </c>
      <c r="AY185" s="240" t="s">
        <v>156</v>
      </c>
    </row>
    <row r="186" s="12" customFormat="1">
      <c r="B186" s="231"/>
      <c r="D186" s="232" t="s">
        <v>242</v>
      </c>
      <c r="E186" s="233" t="s">
        <v>5</v>
      </c>
      <c r="F186" s="234" t="s">
        <v>1028</v>
      </c>
      <c r="H186" s="233" t="s">
        <v>5</v>
      </c>
      <c r="I186" s="235"/>
      <c r="L186" s="231"/>
      <c r="M186" s="236"/>
      <c r="N186" s="237"/>
      <c r="O186" s="237"/>
      <c r="P186" s="237"/>
      <c r="Q186" s="237"/>
      <c r="R186" s="237"/>
      <c r="S186" s="237"/>
      <c r="T186" s="238"/>
      <c r="AT186" s="233" t="s">
        <v>242</v>
      </c>
      <c r="AU186" s="233" t="s">
        <v>79</v>
      </c>
      <c r="AV186" s="12" t="s">
        <v>77</v>
      </c>
      <c r="AW186" s="12" t="s">
        <v>34</v>
      </c>
      <c r="AX186" s="12" t="s">
        <v>70</v>
      </c>
      <c r="AY186" s="233" t="s">
        <v>156</v>
      </c>
    </row>
    <row r="187" s="13" customFormat="1">
      <c r="B187" s="239"/>
      <c r="D187" s="232" t="s">
        <v>242</v>
      </c>
      <c r="E187" s="240" t="s">
        <v>5</v>
      </c>
      <c r="F187" s="241" t="s">
        <v>1058</v>
      </c>
      <c r="H187" s="242">
        <v>371</v>
      </c>
      <c r="I187" s="243"/>
      <c r="L187" s="239"/>
      <c r="M187" s="244"/>
      <c r="N187" s="245"/>
      <c r="O187" s="245"/>
      <c r="P187" s="245"/>
      <c r="Q187" s="245"/>
      <c r="R187" s="245"/>
      <c r="S187" s="245"/>
      <c r="T187" s="246"/>
      <c r="AT187" s="240" t="s">
        <v>242</v>
      </c>
      <c r="AU187" s="240" t="s">
        <v>79</v>
      </c>
      <c r="AV187" s="13" t="s">
        <v>79</v>
      </c>
      <c r="AW187" s="13" t="s">
        <v>34</v>
      </c>
      <c r="AX187" s="13" t="s">
        <v>70</v>
      </c>
      <c r="AY187" s="240" t="s">
        <v>156</v>
      </c>
    </row>
    <row r="188" s="14" customFormat="1">
      <c r="B188" s="247"/>
      <c r="D188" s="232" t="s">
        <v>242</v>
      </c>
      <c r="E188" s="248" t="s">
        <v>5</v>
      </c>
      <c r="F188" s="249" t="s">
        <v>249</v>
      </c>
      <c r="H188" s="250">
        <v>491</v>
      </c>
      <c r="I188" s="251"/>
      <c r="L188" s="247"/>
      <c r="M188" s="252"/>
      <c r="N188" s="253"/>
      <c r="O188" s="253"/>
      <c r="P188" s="253"/>
      <c r="Q188" s="253"/>
      <c r="R188" s="253"/>
      <c r="S188" s="253"/>
      <c r="T188" s="254"/>
      <c r="AT188" s="248" t="s">
        <v>242</v>
      </c>
      <c r="AU188" s="248" t="s">
        <v>79</v>
      </c>
      <c r="AV188" s="14" t="s">
        <v>169</v>
      </c>
      <c r="AW188" s="14" t="s">
        <v>34</v>
      </c>
      <c r="AX188" s="14" t="s">
        <v>77</v>
      </c>
      <c r="AY188" s="248" t="s">
        <v>156</v>
      </c>
    </row>
    <row r="189" s="1" customFormat="1" ht="16.5" customHeight="1">
      <c r="B189" s="213"/>
      <c r="C189" s="214" t="s">
        <v>438</v>
      </c>
      <c r="D189" s="214" t="s">
        <v>159</v>
      </c>
      <c r="E189" s="215" t="s">
        <v>258</v>
      </c>
      <c r="F189" s="216" t="s">
        <v>259</v>
      </c>
      <c r="G189" s="217" t="s">
        <v>260</v>
      </c>
      <c r="H189" s="218">
        <v>474.30000000000001</v>
      </c>
      <c r="I189" s="219"/>
      <c r="J189" s="220">
        <f>ROUND(I189*H189,2)</f>
        <v>0</v>
      </c>
      <c r="K189" s="216" t="s">
        <v>163</v>
      </c>
      <c r="L189" s="47"/>
      <c r="M189" s="221" t="s">
        <v>5</v>
      </c>
      <c r="N189" s="222" t="s">
        <v>41</v>
      </c>
      <c r="O189" s="48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AR189" s="25" t="s">
        <v>169</v>
      </c>
      <c r="AT189" s="25" t="s">
        <v>159</v>
      </c>
      <c r="AU189" s="25" t="s">
        <v>79</v>
      </c>
      <c r="AY189" s="25" t="s">
        <v>156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169</v>
      </c>
      <c r="BM189" s="25" t="s">
        <v>1059</v>
      </c>
    </row>
    <row r="190" s="12" customFormat="1">
      <c r="B190" s="231"/>
      <c r="D190" s="232" t="s">
        <v>242</v>
      </c>
      <c r="E190" s="233" t="s">
        <v>5</v>
      </c>
      <c r="F190" s="234" t="s">
        <v>1043</v>
      </c>
      <c r="H190" s="233" t="s">
        <v>5</v>
      </c>
      <c r="I190" s="235"/>
      <c r="L190" s="231"/>
      <c r="M190" s="236"/>
      <c r="N190" s="237"/>
      <c r="O190" s="237"/>
      <c r="P190" s="237"/>
      <c r="Q190" s="237"/>
      <c r="R190" s="237"/>
      <c r="S190" s="237"/>
      <c r="T190" s="238"/>
      <c r="AT190" s="233" t="s">
        <v>242</v>
      </c>
      <c r="AU190" s="233" t="s">
        <v>79</v>
      </c>
      <c r="AV190" s="12" t="s">
        <v>77</v>
      </c>
      <c r="AW190" s="12" t="s">
        <v>34</v>
      </c>
      <c r="AX190" s="12" t="s">
        <v>70</v>
      </c>
      <c r="AY190" s="233" t="s">
        <v>156</v>
      </c>
    </row>
    <row r="191" s="13" customFormat="1">
      <c r="B191" s="239"/>
      <c r="D191" s="232" t="s">
        <v>242</v>
      </c>
      <c r="E191" s="240" t="s">
        <v>5</v>
      </c>
      <c r="F191" s="241" t="s">
        <v>1060</v>
      </c>
      <c r="H191" s="242">
        <v>32.399999999999999</v>
      </c>
      <c r="I191" s="243"/>
      <c r="L191" s="239"/>
      <c r="M191" s="244"/>
      <c r="N191" s="245"/>
      <c r="O191" s="245"/>
      <c r="P191" s="245"/>
      <c r="Q191" s="245"/>
      <c r="R191" s="245"/>
      <c r="S191" s="245"/>
      <c r="T191" s="246"/>
      <c r="AT191" s="240" t="s">
        <v>242</v>
      </c>
      <c r="AU191" s="240" t="s">
        <v>79</v>
      </c>
      <c r="AV191" s="13" t="s">
        <v>79</v>
      </c>
      <c r="AW191" s="13" t="s">
        <v>34</v>
      </c>
      <c r="AX191" s="13" t="s">
        <v>70</v>
      </c>
      <c r="AY191" s="240" t="s">
        <v>156</v>
      </c>
    </row>
    <row r="192" s="12" customFormat="1">
      <c r="B192" s="231"/>
      <c r="D192" s="232" t="s">
        <v>242</v>
      </c>
      <c r="E192" s="233" t="s">
        <v>5</v>
      </c>
      <c r="F192" s="234" t="s">
        <v>1026</v>
      </c>
      <c r="H192" s="233" t="s">
        <v>5</v>
      </c>
      <c r="I192" s="235"/>
      <c r="L192" s="231"/>
      <c r="M192" s="236"/>
      <c r="N192" s="237"/>
      <c r="O192" s="237"/>
      <c r="P192" s="237"/>
      <c r="Q192" s="237"/>
      <c r="R192" s="237"/>
      <c r="S192" s="237"/>
      <c r="T192" s="238"/>
      <c r="AT192" s="233" t="s">
        <v>242</v>
      </c>
      <c r="AU192" s="233" t="s">
        <v>79</v>
      </c>
      <c r="AV192" s="12" t="s">
        <v>77</v>
      </c>
      <c r="AW192" s="12" t="s">
        <v>34</v>
      </c>
      <c r="AX192" s="12" t="s">
        <v>70</v>
      </c>
      <c r="AY192" s="233" t="s">
        <v>156</v>
      </c>
    </row>
    <row r="193" s="13" customFormat="1">
      <c r="B193" s="239"/>
      <c r="D193" s="232" t="s">
        <v>242</v>
      </c>
      <c r="E193" s="240" t="s">
        <v>5</v>
      </c>
      <c r="F193" s="241" t="s">
        <v>1061</v>
      </c>
      <c r="H193" s="242">
        <v>108</v>
      </c>
      <c r="I193" s="243"/>
      <c r="L193" s="239"/>
      <c r="M193" s="244"/>
      <c r="N193" s="245"/>
      <c r="O193" s="245"/>
      <c r="P193" s="245"/>
      <c r="Q193" s="245"/>
      <c r="R193" s="245"/>
      <c r="S193" s="245"/>
      <c r="T193" s="246"/>
      <c r="AT193" s="240" t="s">
        <v>242</v>
      </c>
      <c r="AU193" s="240" t="s">
        <v>79</v>
      </c>
      <c r="AV193" s="13" t="s">
        <v>79</v>
      </c>
      <c r="AW193" s="13" t="s">
        <v>34</v>
      </c>
      <c r="AX193" s="13" t="s">
        <v>70</v>
      </c>
      <c r="AY193" s="240" t="s">
        <v>156</v>
      </c>
    </row>
    <row r="194" s="12" customFormat="1">
      <c r="B194" s="231"/>
      <c r="D194" s="232" t="s">
        <v>242</v>
      </c>
      <c r="E194" s="233" t="s">
        <v>5</v>
      </c>
      <c r="F194" s="234" t="s">
        <v>1028</v>
      </c>
      <c r="H194" s="233" t="s">
        <v>5</v>
      </c>
      <c r="I194" s="235"/>
      <c r="L194" s="231"/>
      <c r="M194" s="236"/>
      <c r="N194" s="237"/>
      <c r="O194" s="237"/>
      <c r="P194" s="237"/>
      <c r="Q194" s="237"/>
      <c r="R194" s="237"/>
      <c r="S194" s="237"/>
      <c r="T194" s="238"/>
      <c r="AT194" s="233" t="s">
        <v>242</v>
      </c>
      <c r="AU194" s="233" t="s">
        <v>79</v>
      </c>
      <c r="AV194" s="12" t="s">
        <v>77</v>
      </c>
      <c r="AW194" s="12" t="s">
        <v>34</v>
      </c>
      <c r="AX194" s="12" t="s">
        <v>70</v>
      </c>
      <c r="AY194" s="233" t="s">
        <v>156</v>
      </c>
    </row>
    <row r="195" s="13" customFormat="1">
      <c r="B195" s="239"/>
      <c r="D195" s="232" t="s">
        <v>242</v>
      </c>
      <c r="E195" s="240" t="s">
        <v>5</v>
      </c>
      <c r="F195" s="241" t="s">
        <v>1062</v>
      </c>
      <c r="H195" s="242">
        <v>333.89999999999998</v>
      </c>
      <c r="I195" s="243"/>
      <c r="L195" s="239"/>
      <c r="M195" s="244"/>
      <c r="N195" s="245"/>
      <c r="O195" s="245"/>
      <c r="P195" s="245"/>
      <c r="Q195" s="245"/>
      <c r="R195" s="245"/>
      <c r="S195" s="245"/>
      <c r="T195" s="246"/>
      <c r="AT195" s="240" t="s">
        <v>242</v>
      </c>
      <c r="AU195" s="240" t="s">
        <v>79</v>
      </c>
      <c r="AV195" s="13" t="s">
        <v>79</v>
      </c>
      <c r="AW195" s="13" t="s">
        <v>34</v>
      </c>
      <c r="AX195" s="13" t="s">
        <v>70</v>
      </c>
      <c r="AY195" s="240" t="s">
        <v>156</v>
      </c>
    </row>
    <row r="196" s="14" customFormat="1">
      <c r="B196" s="247"/>
      <c r="D196" s="232" t="s">
        <v>242</v>
      </c>
      <c r="E196" s="248" t="s">
        <v>5</v>
      </c>
      <c r="F196" s="249" t="s">
        <v>249</v>
      </c>
      <c r="H196" s="250">
        <v>474.30000000000001</v>
      </c>
      <c r="I196" s="251"/>
      <c r="L196" s="247"/>
      <c r="M196" s="252"/>
      <c r="N196" s="253"/>
      <c r="O196" s="253"/>
      <c r="P196" s="253"/>
      <c r="Q196" s="253"/>
      <c r="R196" s="253"/>
      <c r="S196" s="253"/>
      <c r="T196" s="254"/>
      <c r="AT196" s="248" t="s">
        <v>242</v>
      </c>
      <c r="AU196" s="248" t="s">
        <v>79</v>
      </c>
      <c r="AV196" s="14" t="s">
        <v>169</v>
      </c>
      <c r="AW196" s="14" t="s">
        <v>34</v>
      </c>
      <c r="AX196" s="14" t="s">
        <v>77</v>
      </c>
      <c r="AY196" s="248" t="s">
        <v>156</v>
      </c>
    </row>
    <row r="197" s="1" customFormat="1" ht="38.25" customHeight="1">
      <c r="B197" s="213"/>
      <c r="C197" s="214" t="s">
        <v>443</v>
      </c>
      <c r="D197" s="214" t="s">
        <v>159</v>
      </c>
      <c r="E197" s="215" t="s">
        <v>278</v>
      </c>
      <c r="F197" s="216" t="s">
        <v>279</v>
      </c>
      <c r="G197" s="217" t="s">
        <v>280</v>
      </c>
      <c r="H197" s="218">
        <v>214</v>
      </c>
      <c r="I197" s="219"/>
      <c r="J197" s="220">
        <f>ROUND(I197*H197,2)</f>
        <v>0</v>
      </c>
      <c r="K197" s="216" t="s">
        <v>163</v>
      </c>
      <c r="L197" s="47"/>
      <c r="M197" s="221" t="s">
        <v>5</v>
      </c>
      <c r="N197" s="222" t="s">
        <v>41</v>
      </c>
      <c r="O197" s="48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5" t="s">
        <v>169</v>
      </c>
      <c r="AT197" s="25" t="s">
        <v>159</v>
      </c>
      <c r="AU197" s="25" t="s">
        <v>79</v>
      </c>
      <c r="AY197" s="25" t="s">
        <v>156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5" t="s">
        <v>77</v>
      </c>
      <c r="BK197" s="225">
        <f>ROUND(I197*H197,2)</f>
        <v>0</v>
      </c>
      <c r="BL197" s="25" t="s">
        <v>169</v>
      </c>
      <c r="BM197" s="25" t="s">
        <v>1063</v>
      </c>
    </row>
    <row r="198" s="12" customFormat="1">
      <c r="B198" s="231"/>
      <c r="D198" s="232" t="s">
        <v>242</v>
      </c>
      <c r="E198" s="233" t="s">
        <v>5</v>
      </c>
      <c r="F198" s="234" t="s">
        <v>1064</v>
      </c>
      <c r="H198" s="233" t="s">
        <v>5</v>
      </c>
      <c r="I198" s="235"/>
      <c r="L198" s="231"/>
      <c r="M198" s="236"/>
      <c r="N198" s="237"/>
      <c r="O198" s="237"/>
      <c r="P198" s="237"/>
      <c r="Q198" s="237"/>
      <c r="R198" s="237"/>
      <c r="S198" s="237"/>
      <c r="T198" s="238"/>
      <c r="AT198" s="233" t="s">
        <v>242</v>
      </c>
      <c r="AU198" s="233" t="s">
        <v>79</v>
      </c>
      <c r="AV198" s="12" t="s">
        <v>77</v>
      </c>
      <c r="AW198" s="12" t="s">
        <v>34</v>
      </c>
      <c r="AX198" s="12" t="s">
        <v>70</v>
      </c>
      <c r="AY198" s="233" t="s">
        <v>156</v>
      </c>
    </row>
    <row r="199" s="13" customFormat="1">
      <c r="B199" s="239"/>
      <c r="D199" s="232" t="s">
        <v>242</v>
      </c>
      <c r="E199" s="240" t="s">
        <v>5</v>
      </c>
      <c r="F199" s="241" t="s">
        <v>1065</v>
      </c>
      <c r="H199" s="242">
        <v>214</v>
      </c>
      <c r="I199" s="243"/>
      <c r="L199" s="239"/>
      <c r="M199" s="244"/>
      <c r="N199" s="245"/>
      <c r="O199" s="245"/>
      <c r="P199" s="245"/>
      <c r="Q199" s="245"/>
      <c r="R199" s="245"/>
      <c r="S199" s="245"/>
      <c r="T199" s="246"/>
      <c r="AT199" s="240" t="s">
        <v>242</v>
      </c>
      <c r="AU199" s="240" t="s">
        <v>79</v>
      </c>
      <c r="AV199" s="13" t="s">
        <v>79</v>
      </c>
      <c r="AW199" s="13" t="s">
        <v>34</v>
      </c>
      <c r="AX199" s="13" t="s">
        <v>70</v>
      </c>
      <c r="AY199" s="240" t="s">
        <v>156</v>
      </c>
    </row>
    <row r="200" s="14" customFormat="1">
      <c r="B200" s="247"/>
      <c r="D200" s="232" t="s">
        <v>242</v>
      </c>
      <c r="E200" s="248" t="s">
        <v>5</v>
      </c>
      <c r="F200" s="249" t="s">
        <v>249</v>
      </c>
      <c r="H200" s="250">
        <v>214</v>
      </c>
      <c r="I200" s="251"/>
      <c r="L200" s="247"/>
      <c r="M200" s="252"/>
      <c r="N200" s="253"/>
      <c r="O200" s="253"/>
      <c r="P200" s="253"/>
      <c r="Q200" s="253"/>
      <c r="R200" s="253"/>
      <c r="S200" s="253"/>
      <c r="T200" s="254"/>
      <c r="AT200" s="248" t="s">
        <v>242</v>
      </c>
      <c r="AU200" s="248" t="s">
        <v>79</v>
      </c>
      <c r="AV200" s="14" t="s">
        <v>169</v>
      </c>
      <c r="AW200" s="14" t="s">
        <v>34</v>
      </c>
      <c r="AX200" s="14" t="s">
        <v>77</v>
      </c>
      <c r="AY200" s="248" t="s">
        <v>156</v>
      </c>
    </row>
    <row r="201" s="1" customFormat="1" ht="25.5" customHeight="1">
      <c r="B201" s="213"/>
      <c r="C201" s="214" t="s">
        <v>10</v>
      </c>
      <c r="D201" s="214" t="s">
        <v>159</v>
      </c>
      <c r="E201" s="215" t="s">
        <v>452</v>
      </c>
      <c r="F201" s="216" t="s">
        <v>453</v>
      </c>
      <c r="G201" s="217" t="s">
        <v>280</v>
      </c>
      <c r="H201" s="218">
        <v>776</v>
      </c>
      <c r="I201" s="219"/>
      <c r="J201" s="220">
        <f>ROUND(I201*H201,2)</f>
        <v>0</v>
      </c>
      <c r="K201" s="216" t="s">
        <v>163</v>
      </c>
      <c r="L201" s="47"/>
      <c r="M201" s="221" t="s">
        <v>5</v>
      </c>
      <c r="N201" s="222" t="s">
        <v>41</v>
      </c>
      <c r="O201" s="48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5" t="s">
        <v>169</v>
      </c>
      <c r="AT201" s="25" t="s">
        <v>159</v>
      </c>
      <c r="AU201" s="25" t="s">
        <v>79</v>
      </c>
      <c r="AY201" s="25" t="s">
        <v>156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25" t="s">
        <v>77</v>
      </c>
      <c r="BK201" s="225">
        <f>ROUND(I201*H201,2)</f>
        <v>0</v>
      </c>
      <c r="BL201" s="25" t="s">
        <v>169</v>
      </c>
      <c r="BM201" s="25" t="s">
        <v>454</v>
      </c>
    </row>
    <row r="202" s="12" customFormat="1">
      <c r="B202" s="231"/>
      <c r="D202" s="232" t="s">
        <v>242</v>
      </c>
      <c r="E202" s="233" t="s">
        <v>5</v>
      </c>
      <c r="F202" s="234" t="s">
        <v>455</v>
      </c>
      <c r="H202" s="233" t="s">
        <v>5</v>
      </c>
      <c r="I202" s="235"/>
      <c r="L202" s="231"/>
      <c r="M202" s="236"/>
      <c r="N202" s="237"/>
      <c r="O202" s="237"/>
      <c r="P202" s="237"/>
      <c r="Q202" s="237"/>
      <c r="R202" s="237"/>
      <c r="S202" s="237"/>
      <c r="T202" s="238"/>
      <c r="AT202" s="233" t="s">
        <v>242</v>
      </c>
      <c r="AU202" s="233" t="s">
        <v>79</v>
      </c>
      <c r="AV202" s="12" t="s">
        <v>77</v>
      </c>
      <c r="AW202" s="12" t="s">
        <v>34</v>
      </c>
      <c r="AX202" s="12" t="s">
        <v>70</v>
      </c>
      <c r="AY202" s="233" t="s">
        <v>156</v>
      </c>
    </row>
    <row r="203" s="13" customFormat="1">
      <c r="B203" s="239"/>
      <c r="D203" s="232" t="s">
        <v>242</v>
      </c>
      <c r="E203" s="240" t="s">
        <v>5</v>
      </c>
      <c r="F203" s="241" t="s">
        <v>1066</v>
      </c>
      <c r="H203" s="242">
        <v>716</v>
      </c>
      <c r="I203" s="243"/>
      <c r="L203" s="239"/>
      <c r="M203" s="244"/>
      <c r="N203" s="245"/>
      <c r="O203" s="245"/>
      <c r="P203" s="245"/>
      <c r="Q203" s="245"/>
      <c r="R203" s="245"/>
      <c r="S203" s="245"/>
      <c r="T203" s="246"/>
      <c r="AT203" s="240" t="s">
        <v>242</v>
      </c>
      <c r="AU203" s="240" t="s">
        <v>79</v>
      </c>
      <c r="AV203" s="13" t="s">
        <v>79</v>
      </c>
      <c r="AW203" s="13" t="s">
        <v>34</v>
      </c>
      <c r="AX203" s="13" t="s">
        <v>70</v>
      </c>
      <c r="AY203" s="240" t="s">
        <v>156</v>
      </c>
    </row>
    <row r="204" s="12" customFormat="1">
      <c r="B204" s="231"/>
      <c r="D204" s="232" t="s">
        <v>242</v>
      </c>
      <c r="E204" s="233" t="s">
        <v>5</v>
      </c>
      <c r="F204" s="234" t="s">
        <v>457</v>
      </c>
      <c r="H204" s="233" t="s">
        <v>5</v>
      </c>
      <c r="I204" s="235"/>
      <c r="L204" s="231"/>
      <c r="M204" s="236"/>
      <c r="N204" s="237"/>
      <c r="O204" s="237"/>
      <c r="P204" s="237"/>
      <c r="Q204" s="237"/>
      <c r="R204" s="237"/>
      <c r="S204" s="237"/>
      <c r="T204" s="238"/>
      <c r="AT204" s="233" t="s">
        <v>242</v>
      </c>
      <c r="AU204" s="233" t="s">
        <v>79</v>
      </c>
      <c r="AV204" s="12" t="s">
        <v>77</v>
      </c>
      <c r="AW204" s="12" t="s">
        <v>34</v>
      </c>
      <c r="AX204" s="12" t="s">
        <v>70</v>
      </c>
      <c r="AY204" s="233" t="s">
        <v>156</v>
      </c>
    </row>
    <row r="205" s="13" customFormat="1">
      <c r="B205" s="239"/>
      <c r="D205" s="232" t="s">
        <v>242</v>
      </c>
      <c r="E205" s="240" t="s">
        <v>5</v>
      </c>
      <c r="F205" s="241" t="s">
        <v>846</v>
      </c>
      <c r="H205" s="242">
        <v>60</v>
      </c>
      <c r="I205" s="243"/>
      <c r="L205" s="239"/>
      <c r="M205" s="244"/>
      <c r="N205" s="245"/>
      <c r="O205" s="245"/>
      <c r="P205" s="245"/>
      <c r="Q205" s="245"/>
      <c r="R205" s="245"/>
      <c r="S205" s="245"/>
      <c r="T205" s="246"/>
      <c r="AT205" s="240" t="s">
        <v>242</v>
      </c>
      <c r="AU205" s="240" t="s">
        <v>79</v>
      </c>
      <c r="AV205" s="13" t="s">
        <v>79</v>
      </c>
      <c r="AW205" s="13" t="s">
        <v>34</v>
      </c>
      <c r="AX205" s="13" t="s">
        <v>70</v>
      </c>
      <c r="AY205" s="240" t="s">
        <v>156</v>
      </c>
    </row>
    <row r="206" s="14" customFormat="1">
      <c r="B206" s="247"/>
      <c r="D206" s="232" t="s">
        <v>242</v>
      </c>
      <c r="E206" s="248" t="s">
        <v>5</v>
      </c>
      <c r="F206" s="249" t="s">
        <v>249</v>
      </c>
      <c r="H206" s="250">
        <v>776</v>
      </c>
      <c r="I206" s="251"/>
      <c r="L206" s="247"/>
      <c r="M206" s="252"/>
      <c r="N206" s="253"/>
      <c r="O206" s="253"/>
      <c r="P206" s="253"/>
      <c r="Q206" s="253"/>
      <c r="R206" s="253"/>
      <c r="S206" s="253"/>
      <c r="T206" s="254"/>
      <c r="AT206" s="248" t="s">
        <v>242</v>
      </c>
      <c r="AU206" s="248" t="s">
        <v>79</v>
      </c>
      <c r="AV206" s="14" t="s">
        <v>169</v>
      </c>
      <c r="AW206" s="14" t="s">
        <v>34</v>
      </c>
      <c r="AX206" s="14" t="s">
        <v>77</v>
      </c>
      <c r="AY206" s="248" t="s">
        <v>156</v>
      </c>
    </row>
    <row r="207" s="11" customFormat="1" ht="29.88" customHeight="1">
      <c r="B207" s="200"/>
      <c r="D207" s="201" t="s">
        <v>69</v>
      </c>
      <c r="E207" s="211" t="s">
        <v>79</v>
      </c>
      <c r="F207" s="211" t="s">
        <v>723</v>
      </c>
      <c r="I207" s="203"/>
      <c r="J207" s="212">
        <f>BK207</f>
        <v>0</v>
      </c>
      <c r="L207" s="200"/>
      <c r="M207" s="205"/>
      <c r="N207" s="206"/>
      <c r="O207" s="206"/>
      <c r="P207" s="207">
        <f>SUM(P208:P220)</f>
        <v>0</v>
      </c>
      <c r="Q207" s="206"/>
      <c r="R207" s="207">
        <f>SUM(R208:R220)</f>
        <v>0.15520000000000001</v>
      </c>
      <c r="S207" s="206"/>
      <c r="T207" s="208">
        <f>SUM(T208:T220)</f>
        <v>0</v>
      </c>
      <c r="AR207" s="201" t="s">
        <v>77</v>
      </c>
      <c r="AT207" s="209" t="s">
        <v>69</v>
      </c>
      <c r="AU207" s="209" t="s">
        <v>77</v>
      </c>
      <c r="AY207" s="201" t="s">
        <v>156</v>
      </c>
      <c r="BK207" s="210">
        <f>SUM(BK208:BK220)</f>
        <v>0</v>
      </c>
    </row>
    <row r="208" s="1" customFormat="1" ht="25.5" customHeight="1">
      <c r="B208" s="213"/>
      <c r="C208" s="214" t="s">
        <v>451</v>
      </c>
      <c r="D208" s="214" t="s">
        <v>159</v>
      </c>
      <c r="E208" s="215" t="s">
        <v>1067</v>
      </c>
      <c r="F208" s="216" t="s">
        <v>1068</v>
      </c>
      <c r="G208" s="217" t="s">
        <v>240</v>
      </c>
      <c r="H208" s="218">
        <v>12.800000000000001</v>
      </c>
      <c r="I208" s="219"/>
      <c r="J208" s="220">
        <f>ROUND(I208*H208,2)</f>
        <v>0</v>
      </c>
      <c r="K208" s="216" t="s">
        <v>163</v>
      </c>
      <c r="L208" s="47"/>
      <c r="M208" s="221" t="s">
        <v>5</v>
      </c>
      <c r="N208" s="222" t="s">
        <v>41</v>
      </c>
      <c r="O208" s="48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5" t="s">
        <v>169</v>
      </c>
      <c r="AT208" s="25" t="s">
        <v>159</v>
      </c>
      <c r="AU208" s="25" t="s">
        <v>79</v>
      </c>
      <c r="AY208" s="25" t="s">
        <v>156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5" t="s">
        <v>77</v>
      </c>
      <c r="BK208" s="225">
        <f>ROUND(I208*H208,2)</f>
        <v>0</v>
      </c>
      <c r="BL208" s="25" t="s">
        <v>169</v>
      </c>
      <c r="BM208" s="25" t="s">
        <v>1069</v>
      </c>
    </row>
    <row r="209" s="13" customFormat="1">
      <c r="B209" s="239"/>
      <c r="D209" s="232" t="s">
        <v>242</v>
      </c>
      <c r="E209" s="240" t="s">
        <v>5</v>
      </c>
      <c r="F209" s="241" t="s">
        <v>1070</v>
      </c>
      <c r="H209" s="242">
        <v>12.800000000000001</v>
      </c>
      <c r="I209" s="243"/>
      <c r="L209" s="239"/>
      <c r="M209" s="244"/>
      <c r="N209" s="245"/>
      <c r="O209" s="245"/>
      <c r="P209" s="245"/>
      <c r="Q209" s="245"/>
      <c r="R209" s="245"/>
      <c r="S209" s="245"/>
      <c r="T209" s="246"/>
      <c r="AT209" s="240" t="s">
        <v>242</v>
      </c>
      <c r="AU209" s="240" t="s">
        <v>79</v>
      </c>
      <c r="AV209" s="13" t="s">
        <v>79</v>
      </c>
      <c r="AW209" s="13" t="s">
        <v>34</v>
      </c>
      <c r="AX209" s="13" t="s">
        <v>70</v>
      </c>
      <c r="AY209" s="240" t="s">
        <v>156</v>
      </c>
    </row>
    <row r="210" s="14" customFormat="1">
      <c r="B210" s="247"/>
      <c r="D210" s="232" t="s">
        <v>242</v>
      </c>
      <c r="E210" s="248" t="s">
        <v>5</v>
      </c>
      <c r="F210" s="249" t="s">
        <v>249</v>
      </c>
      <c r="H210" s="250">
        <v>12.800000000000001</v>
      </c>
      <c r="I210" s="251"/>
      <c r="L210" s="247"/>
      <c r="M210" s="252"/>
      <c r="N210" s="253"/>
      <c r="O210" s="253"/>
      <c r="P210" s="253"/>
      <c r="Q210" s="253"/>
      <c r="R210" s="253"/>
      <c r="S210" s="253"/>
      <c r="T210" s="254"/>
      <c r="AT210" s="248" t="s">
        <v>242</v>
      </c>
      <c r="AU210" s="248" t="s">
        <v>79</v>
      </c>
      <c r="AV210" s="14" t="s">
        <v>169</v>
      </c>
      <c r="AW210" s="14" t="s">
        <v>34</v>
      </c>
      <c r="AX210" s="14" t="s">
        <v>77</v>
      </c>
      <c r="AY210" s="248" t="s">
        <v>156</v>
      </c>
    </row>
    <row r="211" s="1" customFormat="1" ht="25.5" customHeight="1">
      <c r="B211" s="213"/>
      <c r="C211" s="214" t="s">
        <v>459</v>
      </c>
      <c r="D211" s="214" t="s">
        <v>159</v>
      </c>
      <c r="E211" s="215" t="s">
        <v>1071</v>
      </c>
      <c r="F211" s="216" t="s">
        <v>1072</v>
      </c>
      <c r="G211" s="217" t="s">
        <v>280</v>
      </c>
      <c r="H211" s="218">
        <v>160</v>
      </c>
      <c r="I211" s="219"/>
      <c r="J211" s="220">
        <f>ROUND(I211*H211,2)</f>
        <v>0</v>
      </c>
      <c r="K211" s="216" t="s">
        <v>163</v>
      </c>
      <c r="L211" s="47"/>
      <c r="M211" s="221" t="s">
        <v>5</v>
      </c>
      <c r="N211" s="222" t="s">
        <v>41</v>
      </c>
      <c r="O211" s="48"/>
      <c r="P211" s="223">
        <f>O211*H211</f>
        <v>0</v>
      </c>
      <c r="Q211" s="223">
        <v>0.00017000000000000001</v>
      </c>
      <c r="R211" s="223">
        <f>Q211*H211</f>
        <v>0.027200000000000002</v>
      </c>
      <c r="S211" s="223">
        <v>0</v>
      </c>
      <c r="T211" s="224">
        <f>S211*H211</f>
        <v>0</v>
      </c>
      <c r="AR211" s="25" t="s">
        <v>169</v>
      </c>
      <c r="AT211" s="25" t="s">
        <v>159</v>
      </c>
      <c r="AU211" s="25" t="s">
        <v>79</v>
      </c>
      <c r="AY211" s="25" t="s">
        <v>156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5" t="s">
        <v>77</v>
      </c>
      <c r="BK211" s="225">
        <f>ROUND(I211*H211,2)</f>
        <v>0</v>
      </c>
      <c r="BL211" s="25" t="s">
        <v>169</v>
      </c>
      <c r="BM211" s="25" t="s">
        <v>1073</v>
      </c>
    </row>
    <row r="212" s="13" customFormat="1">
      <c r="B212" s="239"/>
      <c r="D212" s="232" t="s">
        <v>242</v>
      </c>
      <c r="E212" s="240" t="s">
        <v>5</v>
      </c>
      <c r="F212" s="241" t="s">
        <v>1074</v>
      </c>
      <c r="H212" s="242">
        <v>160</v>
      </c>
      <c r="I212" s="243"/>
      <c r="L212" s="239"/>
      <c r="M212" s="244"/>
      <c r="N212" s="245"/>
      <c r="O212" s="245"/>
      <c r="P212" s="245"/>
      <c r="Q212" s="245"/>
      <c r="R212" s="245"/>
      <c r="S212" s="245"/>
      <c r="T212" s="246"/>
      <c r="AT212" s="240" t="s">
        <v>242</v>
      </c>
      <c r="AU212" s="240" t="s">
        <v>79</v>
      </c>
      <c r="AV212" s="13" t="s">
        <v>79</v>
      </c>
      <c r="AW212" s="13" t="s">
        <v>34</v>
      </c>
      <c r="AX212" s="13" t="s">
        <v>70</v>
      </c>
      <c r="AY212" s="240" t="s">
        <v>156</v>
      </c>
    </row>
    <row r="213" s="14" customFormat="1">
      <c r="B213" s="247"/>
      <c r="D213" s="232" t="s">
        <v>242</v>
      </c>
      <c r="E213" s="248" t="s">
        <v>5</v>
      </c>
      <c r="F213" s="249" t="s">
        <v>249</v>
      </c>
      <c r="H213" s="250">
        <v>160</v>
      </c>
      <c r="I213" s="251"/>
      <c r="L213" s="247"/>
      <c r="M213" s="252"/>
      <c r="N213" s="253"/>
      <c r="O213" s="253"/>
      <c r="P213" s="253"/>
      <c r="Q213" s="253"/>
      <c r="R213" s="253"/>
      <c r="S213" s="253"/>
      <c r="T213" s="254"/>
      <c r="AT213" s="248" t="s">
        <v>242</v>
      </c>
      <c r="AU213" s="248" t="s">
        <v>79</v>
      </c>
      <c r="AV213" s="14" t="s">
        <v>169</v>
      </c>
      <c r="AW213" s="14" t="s">
        <v>34</v>
      </c>
      <c r="AX213" s="14" t="s">
        <v>77</v>
      </c>
      <c r="AY213" s="248" t="s">
        <v>156</v>
      </c>
    </row>
    <row r="214" s="1" customFormat="1" ht="16.5" customHeight="1">
      <c r="B214" s="213"/>
      <c r="C214" s="255" t="s">
        <v>463</v>
      </c>
      <c r="D214" s="255" t="s">
        <v>272</v>
      </c>
      <c r="E214" s="256" t="s">
        <v>1075</v>
      </c>
      <c r="F214" s="257" t="s">
        <v>1076</v>
      </c>
      <c r="G214" s="258" t="s">
        <v>280</v>
      </c>
      <c r="H214" s="259">
        <v>176</v>
      </c>
      <c r="I214" s="260"/>
      <c r="J214" s="261">
        <f>ROUND(I214*H214,2)</f>
        <v>0</v>
      </c>
      <c r="K214" s="257" t="s">
        <v>163</v>
      </c>
      <c r="L214" s="262"/>
      <c r="M214" s="263" t="s">
        <v>5</v>
      </c>
      <c r="N214" s="264" t="s">
        <v>41</v>
      </c>
      <c r="O214" s="48"/>
      <c r="P214" s="223">
        <f>O214*H214</f>
        <v>0</v>
      </c>
      <c r="Q214" s="223">
        <v>0.00020000000000000001</v>
      </c>
      <c r="R214" s="223">
        <f>Q214*H214</f>
        <v>0.035200000000000002</v>
      </c>
      <c r="S214" s="223">
        <v>0</v>
      </c>
      <c r="T214" s="224">
        <f>S214*H214</f>
        <v>0</v>
      </c>
      <c r="AR214" s="25" t="s">
        <v>275</v>
      </c>
      <c r="AT214" s="25" t="s">
        <v>272</v>
      </c>
      <c r="AU214" s="25" t="s">
        <v>79</v>
      </c>
      <c r="AY214" s="25" t="s">
        <v>156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169</v>
      </c>
      <c r="BM214" s="25" t="s">
        <v>1077</v>
      </c>
    </row>
    <row r="215" s="13" customFormat="1">
      <c r="B215" s="239"/>
      <c r="D215" s="232" t="s">
        <v>242</v>
      </c>
      <c r="E215" s="240" t="s">
        <v>5</v>
      </c>
      <c r="F215" s="241" t="s">
        <v>1078</v>
      </c>
      <c r="H215" s="242">
        <v>176</v>
      </c>
      <c r="I215" s="243"/>
      <c r="L215" s="239"/>
      <c r="M215" s="244"/>
      <c r="N215" s="245"/>
      <c r="O215" s="245"/>
      <c r="P215" s="245"/>
      <c r="Q215" s="245"/>
      <c r="R215" s="245"/>
      <c r="S215" s="245"/>
      <c r="T215" s="246"/>
      <c r="AT215" s="240" t="s">
        <v>242</v>
      </c>
      <c r="AU215" s="240" t="s">
        <v>79</v>
      </c>
      <c r="AV215" s="13" t="s">
        <v>79</v>
      </c>
      <c r="AW215" s="13" t="s">
        <v>34</v>
      </c>
      <c r="AX215" s="13" t="s">
        <v>70</v>
      </c>
      <c r="AY215" s="240" t="s">
        <v>156</v>
      </c>
    </row>
    <row r="216" s="14" customFormat="1">
      <c r="B216" s="247"/>
      <c r="D216" s="232" t="s">
        <v>242</v>
      </c>
      <c r="E216" s="248" t="s">
        <v>5</v>
      </c>
      <c r="F216" s="249" t="s">
        <v>249</v>
      </c>
      <c r="H216" s="250">
        <v>176</v>
      </c>
      <c r="I216" s="251"/>
      <c r="L216" s="247"/>
      <c r="M216" s="252"/>
      <c r="N216" s="253"/>
      <c r="O216" s="253"/>
      <c r="P216" s="253"/>
      <c r="Q216" s="253"/>
      <c r="R216" s="253"/>
      <c r="S216" s="253"/>
      <c r="T216" s="254"/>
      <c r="AT216" s="248" t="s">
        <v>242</v>
      </c>
      <c r="AU216" s="248" t="s">
        <v>79</v>
      </c>
      <c r="AV216" s="14" t="s">
        <v>169</v>
      </c>
      <c r="AW216" s="14" t="s">
        <v>34</v>
      </c>
      <c r="AX216" s="14" t="s">
        <v>77</v>
      </c>
      <c r="AY216" s="248" t="s">
        <v>156</v>
      </c>
    </row>
    <row r="217" s="1" customFormat="1" ht="16.5" customHeight="1">
      <c r="B217" s="213"/>
      <c r="C217" s="214" t="s">
        <v>467</v>
      </c>
      <c r="D217" s="214" t="s">
        <v>159</v>
      </c>
      <c r="E217" s="215" t="s">
        <v>1079</v>
      </c>
      <c r="F217" s="216" t="s">
        <v>1080</v>
      </c>
      <c r="G217" s="217" t="s">
        <v>240</v>
      </c>
      <c r="H217" s="218">
        <v>3.2000000000000002</v>
      </c>
      <c r="I217" s="219"/>
      <c r="J217" s="220">
        <f>ROUND(I217*H217,2)</f>
        <v>0</v>
      </c>
      <c r="K217" s="216" t="s">
        <v>163</v>
      </c>
      <c r="L217" s="47"/>
      <c r="M217" s="221" t="s">
        <v>5</v>
      </c>
      <c r="N217" s="222" t="s">
        <v>41</v>
      </c>
      <c r="O217" s="48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AR217" s="25" t="s">
        <v>169</v>
      </c>
      <c r="AT217" s="25" t="s">
        <v>159</v>
      </c>
      <c r="AU217" s="25" t="s">
        <v>79</v>
      </c>
      <c r="AY217" s="25" t="s">
        <v>156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5" t="s">
        <v>77</v>
      </c>
      <c r="BK217" s="225">
        <f>ROUND(I217*H217,2)</f>
        <v>0</v>
      </c>
      <c r="BL217" s="25" t="s">
        <v>169</v>
      </c>
      <c r="BM217" s="25" t="s">
        <v>1081</v>
      </c>
    </row>
    <row r="218" s="13" customFormat="1">
      <c r="B218" s="239"/>
      <c r="D218" s="232" t="s">
        <v>242</v>
      </c>
      <c r="E218" s="240" t="s">
        <v>5</v>
      </c>
      <c r="F218" s="241" t="s">
        <v>1082</v>
      </c>
      <c r="H218" s="242">
        <v>3.2000000000000002</v>
      </c>
      <c r="I218" s="243"/>
      <c r="L218" s="239"/>
      <c r="M218" s="244"/>
      <c r="N218" s="245"/>
      <c r="O218" s="245"/>
      <c r="P218" s="245"/>
      <c r="Q218" s="245"/>
      <c r="R218" s="245"/>
      <c r="S218" s="245"/>
      <c r="T218" s="246"/>
      <c r="AT218" s="240" t="s">
        <v>242</v>
      </c>
      <c r="AU218" s="240" t="s">
        <v>79</v>
      </c>
      <c r="AV218" s="13" t="s">
        <v>79</v>
      </c>
      <c r="AW218" s="13" t="s">
        <v>34</v>
      </c>
      <c r="AX218" s="13" t="s">
        <v>70</v>
      </c>
      <c r="AY218" s="240" t="s">
        <v>156</v>
      </c>
    </row>
    <row r="219" s="14" customFormat="1">
      <c r="B219" s="247"/>
      <c r="D219" s="232" t="s">
        <v>242</v>
      </c>
      <c r="E219" s="248" t="s">
        <v>5</v>
      </c>
      <c r="F219" s="249" t="s">
        <v>249</v>
      </c>
      <c r="H219" s="250">
        <v>3.2000000000000002</v>
      </c>
      <c r="I219" s="251"/>
      <c r="L219" s="247"/>
      <c r="M219" s="252"/>
      <c r="N219" s="253"/>
      <c r="O219" s="253"/>
      <c r="P219" s="253"/>
      <c r="Q219" s="253"/>
      <c r="R219" s="253"/>
      <c r="S219" s="253"/>
      <c r="T219" s="254"/>
      <c r="AT219" s="248" t="s">
        <v>242</v>
      </c>
      <c r="AU219" s="248" t="s">
        <v>79</v>
      </c>
      <c r="AV219" s="14" t="s">
        <v>169</v>
      </c>
      <c r="AW219" s="14" t="s">
        <v>34</v>
      </c>
      <c r="AX219" s="14" t="s">
        <v>77</v>
      </c>
      <c r="AY219" s="248" t="s">
        <v>156</v>
      </c>
    </row>
    <row r="220" s="1" customFormat="1" ht="16.5" customHeight="1">
      <c r="B220" s="213"/>
      <c r="C220" s="214" t="s">
        <v>469</v>
      </c>
      <c r="D220" s="214" t="s">
        <v>159</v>
      </c>
      <c r="E220" s="215" t="s">
        <v>1083</v>
      </c>
      <c r="F220" s="216" t="s">
        <v>1084</v>
      </c>
      <c r="G220" s="217" t="s">
        <v>302</v>
      </c>
      <c r="H220" s="218">
        <v>80</v>
      </c>
      <c r="I220" s="219"/>
      <c r="J220" s="220">
        <f>ROUND(I220*H220,2)</f>
        <v>0</v>
      </c>
      <c r="K220" s="216" t="s">
        <v>163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0.00116</v>
      </c>
      <c r="R220" s="223">
        <f>Q220*H220</f>
        <v>0.092799999999999994</v>
      </c>
      <c r="S220" s="223">
        <v>0</v>
      </c>
      <c r="T220" s="224">
        <f>S220*H220</f>
        <v>0</v>
      </c>
      <c r="AR220" s="25" t="s">
        <v>169</v>
      </c>
      <c r="AT220" s="25" t="s">
        <v>159</v>
      </c>
      <c r="AU220" s="25" t="s">
        <v>79</v>
      </c>
      <c r="AY220" s="25" t="s">
        <v>156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169</v>
      </c>
      <c r="BM220" s="25" t="s">
        <v>1085</v>
      </c>
    </row>
    <row r="221" s="11" customFormat="1" ht="29.88" customHeight="1">
      <c r="B221" s="200"/>
      <c r="D221" s="201" t="s">
        <v>69</v>
      </c>
      <c r="E221" s="211" t="s">
        <v>169</v>
      </c>
      <c r="F221" s="211" t="s">
        <v>284</v>
      </c>
      <c r="I221" s="203"/>
      <c r="J221" s="212">
        <f>BK221</f>
        <v>0</v>
      </c>
      <c r="L221" s="200"/>
      <c r="M221" s="205"/>
      <c r="N221" s="206"/>
      <c r="O221" s="206"/>
      <c r="P221" s="207">
        <f>P222</f>
        <v>0</v>
      </c>
      <c r="Q221" s="206"/>
      <c r="R221" s="207">
        <f>R222</f>
        <v>1.87354</v>
      </c>
      <c r="S221" s="206"/>
      <c r="T221" s="208">
        <f>T222</f>
        <v>0</v>
      </c>
      <c r="AR221" s="201" t="s">
        <v>77</v>
      </c>
      <c r="AT221" s="209" t="s">
        <v>69</v>
      </c>
      <c r="AU221" s="209" t="s">
        <v>77</v>
      </c>
      <c r="AY221" s="201" t="s">
        <v>156</v>
      </c>
      <c r="BK221" s="210">
        <f>BK222</f>
        <v>0</v>
      </c>
    </row>
    <row r="222" s="1" customFormat="1" ht="38.25" customHeight="1">
      <c r="B222" s="213"/>
      <c r="C222" s="214" t="s">
        <v>478</v>
      </c>
      <c r="D222" s="214" t="s">
        <v>159</v>
      </c>
      <c r="E222" s="215" t="s">
        <v>767</v>
      </c>
      <c r="F222" s="216" t="s">
        <v>768</v>
      </c>
      <c r="G222" s="217" t="s">
        <v>280</v>
      </c>
      <c r="H222" s="218">
        <v>2</v>
      </c>
      <c r="I222" s="219"/>
      <c r="J222" s="220">
        <f>ROUND(I222*H222,2)</f>
        <v>0</v>
      </c>
      <c r="K222" s="216" t="s">
        <v>163</v>
      </c>
      <c r="L222" s="47"/>
      <c r="M222" s="221" t="s">
        <v>5</v>
      </c>
      <c r="N222" s="222" t="s">
        <v>41</v>
      </c>
      <c r="O222" s="48"/>
      <c r="P222" s="223">
        <f>O222*H222</f>
        <v>0</v>
      </c>
      <c r="Q222" s="223">
        <v>0.93676999999999999</v>
      </c>
      <c r="R222" s="223">
        <f>Q222*H222</f>
        <v>1.87354</v>
      </c>
      <c r="S222" s="223">
        <v>0</v>
      </c>
      <c r="T222" s="224">
        <f>S222*H222</f>
        <v>0</v>
      </c>
      <c r="AR222" s="25" t="s">
        <v>169</v>
      </c>
      <c r="AT222" s="25" t="s">
        <v>159</v>
      </c>
      <c r="AU222" s="25" t="s">
        <v>79</v>
      </c>
      <c r="AY222" s="25" t="s">
        <v>156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5" t="s">
        <v>77</v>
      </c>
      <c r="BK222" s="225">
        <f>ROUND(I222*H222,2)</f>
        <v>0</v>
      </c>
      <c r="BL222" s="25" t="s">
        <v>169</v>
      </c>
      <c r="BM222" s="25" t="s">
        <v>1086</v>
      </c>
    </row>
    <row r="223" s="11" customFormat="1" ht="29.88" customHeight="1">
      <c r="B223" s="200"/>
      <c r="D223" s="201" t="s">
        <v>69</v>
      </c>
      <c r="E223" s="211" t="s">
        <v>155</v>
      </c>
      <c r="F223" s="211" t="s">
        <v>291</v>
      </c>
      <c r="I223" s="203"/>
      <c r="J223" s="212">
        <f>BK223</f>
        <v>0</v>
      </c>
      <c r="L223" s="200"/>
      <c r="M223" s="205"/>
      <c r="N223" s="206"/>
      <c r="O223" s="206"/>
      <c r="P223" s="207">
        <f>SUM(P224:P280)</f>
        <v>0</v>
      </c>
      <c r="Q223" s="206"/>
      <c r="R223" s="207">
        <f>SUM(R224:R280)</f>
        <v>42.783000000000001</v>
      </c>
      <c r="S223" s="206"/>
      <c r="T223" s="208">
        <f>SUM(T224:T280)</f>
        <v>0</v>
      </c>
      <c r="AR223" s="201" t="s">
        <v>77</v>
      </c>
      <c r="AT223" s="209" t="s">
        <v>69</v>
      </c>
      <c r="AU223" s="209" t="s">
        <v>77</v>
      </c>
      <c r="AY223" s="201" t="s">
        <v>156</v>
      </c>
      <c r="BK223" s="210">
        <f>SUM(BK224:BK280)</f>
        <v>0</v>
      </c>
    </row>
    <row r="224" s="1" customFormat="1" ht="25.5" customHeight="1">
      <c r="B224" s="213"/>
      <c r="C224" s="214" t="s">
        <v>485</v>
      </c>
      <c r="D224" s="214" t="s">
        <v>159</v>
      </c>
      <c r="E224" s="215" t="s">
        <v>292</v>
      </c>
      <c r="F224" s="216" t="s">
        <v>293</v>
      </c>
      <c r="G224" s="217" t="s">
        <v>280</v>
      </c>
      <c r="H224" s="218">
        <v>60</v>
      </c>
      <c r="I224" s="219"/>
      <c r="J224" s="220">
        <f>ROUND(I224*H224,2)</f>
        <v>0</v>
      </c>
      <c r="K224" s="216" t="s">
        <v>163</v>
      </c>
      <c r="L224" s="47"/>
      <c r="M224" s="221" t="s">
        <v>5</v>
      </c>
      <c r="N224" s="222" t="s">
        <v>41</v>
      </c>
      <c r="O224" s="48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AR224" s="25" t="s">
        <v>169</v>
      </c>
      <c r="AT224" s="25" t="s">
        <v>159</v>
      </c>
      <c r="AU224" s="25" t="s">
        <v>79</v>
      </c>
      <c r="AY224" s="25" t="s">
        <v>156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25" t="s">
        <v>77</v>
      </c>
      <c r="BK224" s="225">
        <f>ROUND(I224*H224,2)</f>
        <v>0</v>
      </c>
      <c r="BL224" s="25" t="s">
        <v>169</v>
      </c>
      <c r="BM224" s="25" t="s">
        <v>294</v>
      </c>
    </row>
    <row r="225" s="12" customFormat="1">
      <c r="B225" s="231"/>
      <c r="D225" s="232" t="s">
        <v>242</v>
      </c>
      <c r="E225" s="233" t="s">
        <v>5</v>
      </c>
      <c r="F225" s="234" t="s">
        <v>295</v>
      </c>
      <c r="H225" s="233" t="s">
        <v>5</v>
      </c>
      <c r="I225" s="235"/>
      <c r="L225" s="231"/>
      <c r="M225" s="236"/>
      <c r="N225" s="237"/>
      <c r="O225" s="237"/>
      <c r="P225" s="237"/>
      <c r="Q225" s="237"/>
      <c r="R225" s="237"/>
      <c r="S225" s="237"/>
      <c r="T225" s="238"/>
      <c r="AT225" s="233" t="s">
        <v>242</v>
      </c>
      <c r="AU225" s="233" t="s">
        <v>79</v>
      </c>
      <c r="AV225" s="12" t="s">
        <v>77</v>
      </c>
      <c r="AW225" s="12" t="s">
        <v>34</v>
      </c>
      <c r="AX225" s="12" t="s">
        <v>70</v>
      </c>
      <c r="AY225" s="233" t="s">
        <v>156</v>
      </c>
    </row>
    <row r="226" s="12" customFormat="1">
      <c r="B226" s="231"/>
      <c r="D226" s="232" t="s">
        <v>242</v>
      </c>
      <c r="E226" s="233" t="s">
        <v>5</v>
      </c>
      <c r="F226" s="234" t="s">
        <v>468</v>
      </c>
      <c r="H226" s="233" t="s">
        <v>5</v>
      </c>
      <c r="I226" s="235"/>
      <c r="L226" s="231"/>
      <c r="M226" s="236"/>
      <c r="N226" s="237"/>
      <c r="O226" s="237"/>
      <c r="P226" s="237"/>
      <c r="Q226" s="237"/>
      <c r="R226" s="237"/>
      <c r="S226" s="237"/>
      <c r="T226" s="238"/>
      <c r="AT226" s="233" t="s">
        <v>242</v>
      </c>
      <c r="AU226" s="233" t="s">
        <v>79</v>
      </c>
      <c r="AV226" s="12" t="s">
        <v>77</v>
      </c>
      <c r="AW226" s="12" t="s">
        <v>34</v>
      </c>
      <c r="AX226" s="12" t="s">
        <v>70</v>
      </c>
      <c r="AY226" s="233" t="s">
        <v>156</v>
      </c>
    </row>
    <row r="227" s="13" customFormat="1">
      <c r="B227" s="239"/>
      <c r="D227" s="232" t="s">
        <v>242</v>
      </c>
      <c r="E227" s="240" t="s">
        <v>5</v>
      </c>
      <c r="F227" s="241" t="s">
        <v>846</v>
      </c>
      <c r="H227" s="242">
        <v>60</v>
      </c>
      <c r="I227" s="243"/>
      <c r="L227" s="239"/>
      <c r="M227" s="244"/>
      <c r="N227" s="245"/>
      <c r="O227" s="245"/>
      <c r="P227" s="245"/>
      <c r="Q227" s="245"/>
      <c r="R227" s="245"/>
      <c r="S227" s="245"/>
      <c r="T227" s="246"/>
      <c r="AT227" s="240" t="s">
        <v>242</v>
      </c>
      <c r="AU227" s="240" t="s">
        <v>79</v>
      </c>
      <c r="AV227" s="13" t="s">
        <v>79</v>
      </c>
      <c r="AW227" s="13" t="s">
        <v>34</v>
      </c>
      <c r="AX227" s="13" t="s">
        <v>70</v>
      </c>
      <c r="AY227" s="240" t="s">
        <v>156</v>
      </c>
    </row>
    <row r="228" s="14" customFormat="1">
      <c r="B228" s="247"/>
      <c r="D228" s="232" t="s">
        <v>242</v>
      </c>
      <c r="E228" s="248" t="s">
        <v>5</v>
      </c>
      <c r="F228" s="249" t="s">
        <v>249</v>
      </c>
      <c r="H228" s="250">
        <v>60</v>
      </c>
      <c r="I228" s="251"/>
      <c r="L228" s="247"/>
      <c r="M228" s="252"/>
      <c r="N228" s="253"/>
      <c r="O228" s="253"/>
      <c r="P228" s="253"/>
      <c r="Q228" s="253"/>
      <c r="R228" s="253"/>
      <c r="S228" s="253"/>
      <c r="T228" s="254"/>
      <c r="AT228" s="248" t="s">
        <v>242</v>
      </c>
      <c r="AU228" s="248" t="s">
        <v>79</v>
      </c>
      <c r="AV228" s="14" t="s">
        <v>169</v>
      </c>
      <c r="AW228" s="14" t="s">
        <v>34</v>
      </c>
      <c r="AX228" s="14" t="s">
        <v>77</v>
      </c>
      <c r="AY228" s="248" t="s">
        <v>156</v>
      </c>
    </row>
    <row r="229" s="1" customFormat="1" ht="25.5" customHeight="1">
      <c r="B229" s="213"/>
      <c r="C229" s="214" t="s">
        <v>492</v>
      </c>
      <c r="D229" s="214" t="s">
        <v>159</v>
      </c>
      <c r="E229" s="215" t="s">
        <v>470</v>
      </c>
      <c r="F229" s="216" t="s">
        <v>471</v>
      </c>
      <c r="G229" s="217" t="s">
        <v>280</v>
      </c>
      <c r="H229" s="218">
        <v>491</v>
      </c>
      <c r="I229" s="219"/>
      <c r="J229" s="220">
        <f>ROUND(I229*H229,2)</f>
        <v>0</v>
      </c>
      <c r="K229" s="216" t="s">
        <v>163</v>
      </c>
      <c r="L229" s="47"/>
      <c r="M229" s="221" t="s">
        <v>5</v>
      </c>
      <c r="N229" s="222" t="s">
        <v>41</v>
      </c>
      <c r="O229" s="48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AR229" s="25" t="s">
        <v>169</v>
      </c>
      <c r="AT229" s="25" t="s">
        <v>159</v>
      </c>
      <c r="AU229" s="25" t="s">
        <v>79</v>
      </c>
      <c r="AY229" s="25" t="s">
        <v>156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5" t="s">
        <v>77</v>
      </c>
      <c r="BK229" s="225">
        <f>ROUND(I229*H229,2)</f>
        <v>0</v>
      </c>
      <c r="BL229" s="25" t="s">
        <v>169</v>
      </c>
      <c r="BM229" s="25" t="s">
        <v>472</v>
      </c>
    </row>
    <row r="230" s="12" customFormat="1">
      <c r="B230" s="231"/>
      <c r="D230" s="232" t="s">
        <v>242</v>
      </c>
      <c r="E230" s="233" t="s">
        <v>5</v>
      </c>
      <c r="F230" s="234" t="s">
        <v>1087</v>
      </c>
      <c r="H230" s="233" t="s">
        <v>5</v>
      </c>
      <c r="I230" s="235"/>
      <c r="L230" s="231"/>
      <c r="M230" s="236"/>
      <c r="N230" s="237"/>
      <c r="O230" s="237"/>
      <c r="P230" s="237"/>
      <c r="Q230" s="237"/>
      <c r="R230" s="237"/>
      <c r="S230" s="237"/>
      <c r="T230" s="238"/>
      <c r="AT230" s="233" t="s">
        <v>242</v>
      </c>
      <c r="AU230" s="233" t="s">
        <v>79</v>
      </c>
      <c r="AV230" s="12" t="s">
        <v>77</v>
      </c>
      <c r="AW230" s="12" t="s">
        <v>34</v>
      </c>
      <c r="AX230" s="12" t="s">
        <v>70</v>
      </c>
      <c r="AY230" s="233" t="s">
        <v>156</v>
      </c>
    </row>
    <row r="231" s="12" customFormat="1">
      <c r="B231" s="231"/>
      <c r="D231" s="232" t="s">
        <v>242</v>
      </c>
      <c r="E231" s="233" t="s">
        <v>5</v>
      </c>
      <c r="F231" s="234" t="s">
        <v>641</v>
      </c>
      <c r="H231" s="233" t="s">
        <v>5</v>
      </c>
      <c r="I231" s="235"/>
      <c r="L231" s="231"/>
      <c r="M231" s="236"/>
      <c r="N231" s="237"/>
      <c r="O231" s="237"/>
      <c r="P231" s="237"/>
      <c r="Q231" s="237"/>
      <c r="R231" s="237"/>
      <c r="S231" s="237"/>
      <c r="T231" s="238"/>
      <c r="AT231" s="233" t="s">
        <v>242</v>
      </c>
      <c r="AU231" s="233" t="s">
        <v>79</v>
      </c>
      <c r="AV231" s="12" t="s">
        <v>77</v>
      </c>
      <c r="AW231" s="12" t="s">
        <v>34</v>
      </c>
      <c r="AX231" s="12" t="s">
        <v>70</v>
      </c>
      <c r="AY231" s="233" t="s">
        <v>156</v>
      </c>
    </row>
    <row r="232" s="13" customFormat="1">
      <c r="B232" s="239"/>
      <c r="D232" s="232" t="s">
        <v>242</v>
      </c>
      <c r="E232" s="240" t="s">
        <v>5</v>
      </c>
      <c r="F232" s="241" t="s">
        <v>1023</v>
      </c>
      <c r="H232" s="242">
        <v>120</v>
      </c>
      <c r="I232" s="243"/>
      <c r="L232" s="239"/>
      <c r="M232" s="244"/>
      <c r="N232" s="245"/>
      <c r="O232" s="245"/>
      <c r="P232" s="245"/>
      <c r="Q232" s="245"/>
      <c r="R232" s="245"/>
      <c r="S232" s="245"/>
      <c r="T232" s="246"/>
      <c r="AT232" s="240" t="s">
        <v>242</v>
      </c>
      <c r="AU232" s="240" t="s">
        <v>79</v>
      </c>
      <c r="AV232" s="13" t="s">
        <v>79</v>
      </c>
      <c r="AW232" s="13" t="s">
        <v>34</v>
      </c>
      <c r="AX232" s="13" t="s">
        <v>70</v>
      </c>
      <c r="AY232" s="240" t="s">
        <v>156</v>
      </c>
    </row>
    <row r="233" s="12" customFormat="1">
      <c r="B233" s="231"/>
      <c r="D233" s="232" t="s">
        <v>242</v>
      </c>
      <c r="E233" s="233" t="s">
        <v>5</v>
      </c>
      <c r="F233" s="234" t="s">
        <v>1010</v>
      </c>
      <c r="H233" s="233" t="s">
        <v>5</v>
      </c>
      <c r="I233" s="235"/>
      <c r="L233" s="231"/>
      <c r="M233" s="236"/>
      <c r="N233" s="237"/>
      <c r="O233" s="237"/>
      <c r="P233" s="237"/>
      <c r="Q233" s="237"/>
      <c r="R233" s="237"/>
      <c r="S233" s="237"/>
      <c r="T233" s="238"/>
      <c r="AT233" s="233" t="s">
        <v>242</v>
      </c>
      <c r="AU233" s="233" t="s">
        <v>79</v>
      </c>
      <c r="AV233" s="12" t="s">
        <v>77</v>
      </c>
      <c r="AW233" s="12" t="s">
        <v>34</v>
      </c>
      <c r="AX233" s="12" t="s">
        <v>70</v>
      </c>
      <c r="AY233" s="233" t="s">
        <v>156</v>
      </c>
    </row>
    <row r="234" s="13" customFormat="1">
      <c r="B234" s="239"/>
      <c r="D234" s="232" t="s">
        <v>242</v>
      </c>
      <c r="E234" s="240" t="s">
        <v>5</v>
      </c>
      <c r="F234" s="241" t="s">
        <v>1088</v>
      </c>
      <c r="H234" s="242">
        <v>371</v>
      </c>
      <c r="I234" s="243"/>
      <c r="L234" s="239"/>
      <c r="M234" s="244"/>
      <c r="N234" s="245"/>
      <c r="O234" s="245"/>
      <c r="P234" s="245"/>
      <c r="Q234" s="245"/>
      <c r="R234" s="245"/>
      <c r="S234" s="245"/>
      <c r="T234" s="246"/>
      <c r="AT234" s="240" t="s">
        <v>242</v>
      </c>
      <c r="AU234" s="240" t="s">
        <v>79</v>
      </c>
      <c r="AV234" s="13" t="s">
        <v>79</v>
      </c>
      <c r="AW234" s="13" t="s">
        <v>34</v>
      </c>
      <c r="AX234" s="13" t="s">
        <v>70</v>
      </c>
      <c r="AY234" s="240" t="s">
        <v>156</v>
      </c>
    </row>
    <row r="235" s="14" customFormat="1">
      <c r="B235" s="247"/>
      <c r="D235" s="232" t="s">
        <v>242</v>
      </c>
      <c r="E235" s="248" t="s">
        <v>5</v>
      </c>
      <c r="F235" s="249" t="s">
        <v>249</v>
      </c>
      <c r="H235" s="250">
        <v>491</v>
      </c>
      <c r="I235" s="251"/>
      <c r="L235" s="247"/>
      <c r="M235" s="252"/>
      <c r="N235" s="253"/>
      <c r="O235" s="253"/>
      <c r="P235" s="253"/>
      <c r="Q235" s="253"/>
      <c r="R235" s="253"/>
      <c r="S235" s="253"/>
      <c r="T235" s="254"/>
      <c r="AT235" s="248" t="s">
        <v>242</v>
      </c>
      <c r="AU235" s="248" t="s">
        <v>79</v>
      </c>
      <c r="AV235" s="14" t="s">
        <v>169</v>
      </c>
      <c r="AW235" s="14" t="s">
        <v>34</v>
      </c>
      <c r="AX235" s="14" t="s">
        <v>77</v>
      </c>
      <c r="AY235" s="248" t="s">
        <v>156</v>
      </c>
    </row>
    <row r="236" s="1" customFormat="1" ht="38.25" customHeight="1">
      <c r="B236" s="213"/>
      <c r="C236" s="214" t="s">
        <v>496</v>
      </c>
      <c r="D236" s="214" t="s">
        <v>159</v>
      </c>
      <c r="E236" s="215" t="s">
        <v>479</v>
      </c>
      <c r="F236" s="216" t="s">
        <v>480</v>
      </c>
      <c r="G236" s="217" t="s">
        <v>280</v>
      </c>
      <c r="H236" s="218">
        <v>482</v>
      </c>
      <c r="I236" s="219"/>
      <c r="J236" s="220">
        <f>ROUND(I236*H236,2)</f>
        <v>0</v>
      </c>
      <c r="K236" s="216" t="s">
        <v>163</v>
      </c>
      <c r="L236" s="47"/>
      <c r="M236" s="221" t="s">
        <v>5</v>
      </c>
      <c r="N236" s="222" t="s">
        <v>41</v>
      </c>
      <c r="O236" s="48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25" t="s">
        <v>169</v>
      </c>
      <c r="AT236" s="25" t="s">
        <v>159</v>
      </c>
      <c r="AU236" s="25" t="s">
        <v>79</v>
      </c>
      <c r="AY236" s="25" t="s">
        <v>156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5" t="s">
        <v>77</v>
      </c>
      <c r="BK236" s="225">
        <f>ROUND(I236*H236,2)</f>
        <v>0</v>
      </c>
      <c r="BL236" s="25" t="s">
        <v>169</v>
      </c>
      <c r="BM236" s="25" t="s">
        <v>481</v>
      </c>
    </row>
    <row r="237" s="12" customFormat="1">
      <c r="B237" s="231"/>
      <c r="D237" s="232" t="s">
        <v>242</v>
      </c>
      <c r="E237" s="233" t="s">
        <v>5</v>
      </c>
      <c r="F237" s="234" t="s">
        <v>482</v>
      </c>
      <c r="H237" s="233" t="s">
        <v>5</v>
      </c>
      <c r="I237" s="235"/>
      <c r="L237" s="231"/>
      <c r="M237" s="236"/>
      <c r="N237" s="237"/>
      <c r="O237" s="237"/>
      <c r="P237" s="237"/>
      <c r="Q237" s="237"/>
      <c r="R237" s="237"/>
      <c r="S237" s="237"/>
      <c r="T237" s="238"/>
      <c r="AT237" s="233" t="s">
        <v>242</v>
      </c>
      <c r="AU237" s="233" t="s">
        <v>79</v>
      </c>
      <c r="AV237" s="12" t="s">
        <v>77</v>
      </c>
      <c r="AW237" s="12" t="s">
        <v>34</v>
      </c>
      <c r="AX237" s="12" t="s">
        <v>70</v>
      </c>
      <c r="AY237" s="233" t="s">
        <v>156</v>
      </c>
    </row>
    <row r="238" s="12" customFormat="1">
      <c r="B238" s="231"/>
      <c r="D238" s="232" t="s">
        <v>242</v>
      </c>
      <c r="E238" s="233" t="s">
        <v>5</v>
      </c>
      <c r="F238" s="234" t="s">
        <v>641</v>
      </c>
      <c r="H238" s="233" t="s">
        <v>5</v>
      </c>
      <c r="I238" s="235"/>
      <c r="L238" s="231"/>
      <c r="M238" s="236"/>
      <c r="N238" s="237"/>
      <c r="O238" s="237"/>
      <c r="P238" s="237"/>
      <c r="Q238" s="237"/>
      <c r="R238" s="237"/>
      <c r="S238" s="237"/>
      <c r="T238" s="238"/>
      <c r="AT238" s="233" t="s">
        <v>242</v>
      </c>
      <c r="AU238" s="233" t="s">
        <v>79</v>
      </c>
      <c r="AV238" s="12" t="s">
        <v>77</v>
      </c>
      <c r="AW238" s="12" t="s">
        <v>34</v>
      </c>
      <c r="AX238" s="12" t="s">
        <v>70</v>
      </c>
      <c r="AY238" s="233" t="s">
        <v>156</v>
      </c>
    </row>
    <row r="239" s="13" customFormat="1">
      <c r="B239" s="239"/>
      <c r="D239" s="232" t="s">
        <v>242</v>
      </c>
      <c r="E239" s="240" t="s">
        <v>5</v>
      </c>
      <c r="F239" s="241" t="s">
        <v>1089</v>
      </c>
      <c r="H239" s="242">
        <v>116</v>
      </c>
      <c r="I239" s="243"/>
      <c r="L239" s="239"/>
      <c r="M239" s="244"/>
      <c r="N239" s="245"/>
      <c r="O239" s="245"/>
      <c r="P239" s="245"/>
      <c r="Q239" s="245"/>
      <c r="R239" s="245"/>
      <c r="S239" s="245"/>
      <c r="T239" s="246"/>
      <c r="AT239" s="240" t="s">
        <v>242</v>
      </c>
      <c r="AU239" s="240" t="s">
        <v>79</v>
      </c>
      <c r="AV239" s="13" t="s">
        <v>79</v>
      </c>
      <c r="AW239" s="13" t="s">
        <v>34</v>
      </c>
      <c r="AX239" s="13" t="s">
        <v>70</v>
      </c>
      <c r="AY239" s="240" t="s">
        <v>156</v>
      </c>
    </row>
    <row r="240" s="12" customFormat="1">
      <c r="B240" s="231"/>
      <c r="D240" s="232" t="s">
        <v>242</v>
      </c>
      <c r="E240" s="233" t="s">
        <v>5</v>
      </c>
      <c r="F240" s="234" t="s">
        <v>1010</v>
      </c>
      <c r="H240" s="233" t="s">
        <v>5</v>
      </c>
      <c r="I240" s="235"/>
      <c r="L240" s="231"/>
      <c r="M240" s="236"/>
      <c r="N240" s="237"/>
      <c r="O240" s="237"/>
      <c r="P240" s="237"/>
      <c r="Q240" s="237"/>
      <c r="R240" s="237"/>
      <c r="S240" s="237"/>
      <c r="T240" s="238"/>
      <c r="AT240" s="233" t="s">
        <v>242</v>
      </c>
      <c r="AU240" s="233" t="s">
        <v>79</v>
      </c>
      <c r="AV240" s="12" t="s">
        <v>77</v>
      </c>
      <c r="AW240" s="12" t="s">
        <v>34</v>
      </c>
      <c r="AX240" s="12" t="s">
        <v>70</v>
      </c>
      <c r="AY240" s="233" t="s">
        <v>156</v>
      </c>
    </row>
    <row r="241" s="13" customFormat="1">
      <c r="B241" s="239"/>
      <c r="D241" s="232" t="s">
        <v>242</v>
      </c>
      <c r="E241" s="240" t="s">
        <v>5</v>
      </c>
      <c r="F241" s="241" t="s">
        <v>1090</v>
      </c>
      <c r="H241" s="242">
        <v>366</v>
      </c>
      <c r="I241" s="243"/>
      <c r="L241" s="239"/>
      <c r="M241" s="244"/>
      <c r="N241" s="245"/>
      <c r="O241" s="245"/>
      <c r="P241" s="245"/>
      <c r="Q241" s="245"/>
      <c r="R241" s="245"/>
      <c r="S241" s="245"/>
      <c r="T241" s="246"/>
      <c r="AT241" s="240" t="s">
        <v>242</v>
      </c>
      <c r="AU241" s="240" t="s">
        <v>79</v>
      </c>
      <c r="AV241" s="13" t="s">
        <v>79</v>
      </c>
      <c r="AW241" s="13" t="s">
        <v>34</v>
      </c>
      <c r="AX241" s="13" t="s">
        <v>70</v>
      </c>
      <c r="AY241" s="240" t="s">
        <v>156</v>
      </c>
    </row>
    <row r="242" s="14" customFormat="1">
      <c r="B242" s="247"/>
      <c r="D242" s="232" t="s">
        <v>242</v>
      </c>
      <c r="E242" s="248" t="s">
        <v>5</v>
      </c>
      <c r="F242" s="249" t="s">
        <v>249</v>
      </c>
      <c r="H242" s="250">
        <v>482</v>
      </c>
      <c r="I242" s="251"/>
      <c r="L242" s="247"/>
      <c r="M242" s="252"/>
      <c r="N242" s="253"/>
      <c r="O242" s="253"/>
      <c r="P242" s="253"/>
      <c r="Q242" s="253"/>
      <c r="R242" s="253"/>
      <c r="S242" s="253"/>
      <c r="T242" s="254"/>
      <c r="AT242" s="248" t="s">
        <v>242</v>
      </c>
      <c r="AU242" s="248" t="s">
        <v>79</v>
      </c>
      <c r="AV242" s="14" t="s">
        <v>169</v>
      </c>
      <c r="AW242" s="14" t="s">
        <v>34</v>
      </c>
      <c r="AX242" s="14" t="s">
        <v>77</v>
      </c>
      <c r="AY242" s="248" t="s">
        <v>156</v>
      </c>
    </row>
    <row r="243" s="1" customFormat="1" ht="25.5" customHeight="1">
      <c r="B243" s="213"/>
      <c r="C243" s="214" t="s">
        <v>501</v>
      </c>
      <c r="D243" s="214" t="s">
        <v>159</v>
      </c>
      <c r="E243" s="215" t="s">
        <v>486</v>
      </c>
      <c r="F243" s="216" t="s">
        <v>487</v>
      </c>
      <c r="G243" s="217" t="s">
        <v>280</v>
      </c>
      <c r="H243" s="218">
        <v>472</v>
      </c>
      <c r="I243" s="219"/>
      <c r="J243" s="220">
        <f>ROUND(I243*H243,2)</f>
        <v>0</v>
      </c>
      <c r="K243" s="216" t="s">
        <v>163</v>
      </c>
      <c r="L243" s="47"/>
      <c r="M243" s="221" t="s">
        <v>5</v>
      </c>
      <c r="N243" s="222" t="s">
        <v>41</v>
      </c>
      <c r="O243" s="48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5" t="s">
        <v>169</v>
      </c>
      <c r="AT243" s="25" t="s">
        <v>159</v>
      </c>
      <c r="AU243" s="25" t="s">
        <v>79</v>
      </c>
      <c r="AY243" s="25" t="s">
        <v>156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5" t="s">
        <v>77</v>
      </c>
      <c r="BK243" s="225">
        <f>ROUND(I243*H243,2)</f>
        <v>0</v>
      </c>
      <c r="BL243" s="25" t="s">
        <v>169</v>
      </c>
      <c r="BM243" s="25" t="s">
        <v>488</v>
      </c>
    </row>
    <row r="244" s="12" customFormat="1">
      <c r="B244" s="231"/>
      <c r="D244" s="232" t="s">
        <v>242</v>
      </c>
      <c r="E244" s="233" t="s">
        <v>5</v>
      </c>
      <c r="F244" s="234" t="s">
        <v>489</v>
      </c>
      <c r="H244" s="233" t="s">
        <v>5</v>
      </c>
      <c r="I244" s="235"/>
      <c r="L244" s="231"/>
      <c r="M244" s="236"/>
      <c r="N244" s="237"/>
      <c r="O244" s="237"/>
      <c r="P244" s="237"/>
      <c r="Q244" s="237"/>
      <c r="R244" s="237"/>
      <c r="S244" s="237"/>
      <c r="T244" s="238"/>
      <c r="AT244" s="233" t="s">
        <v>242</v>
      </c>
      <c r="AU244" s="233" t="s">
        <v>79</v>
      </c>
      <c r="AV244" s="12" t="s">
        <v>77</v>
      </c>
      <c r="AW244" s="12" t="s">
        <v>34</v>
      </c>
      <c r="AX244" s="12" t="s">
        <v>70</v>
      </c>
      <c r="AY244" s="233" t="s">
        <v>156</v>
      </c>
    </row>
    <row r="245" s="12" customFormat="1">
      <c r="B245" s="231"/>
      <c r="D245" s="232" t="s">
        <v>242</v>
      </c>
      <c r="E245" s="233" t="s">
        <v>5</v>
      </c>
      <c r="F245" s="234" t="s">
        <v>641</v>
      </c>
      <c r="H245" s="233" t="s">
        <v>5</v>
      </c>
      <c r="I245" s="235"/>
      <c r="L245" s="231"/>
      <c r="M245" s="236"/>
      <c r="N245" s="237"/>
      <c r="O245" s="237"/>
      <c r="P245" s="237"/>
      <c r="Q245" s="237"/>
      <c r="R245" s="237"/>
      <c r="S245" s="237"/>
      <c r="T245" s="238"/>
      <c r="AT245" s="233" t="s">
        <v>242</v>
      </c>
      <c r="AU245" s="233" t="s">
        <v>79</v>
      </c>
      <c r="AV245" s="12" t="s">
        <v>77</v>
      </c>
      <c r="AW245" s="12" t="s">
        <v>34</v>
      </c>
      <c r="AX245" s="12" t="s">
        <v>70</v>
      </c>
      <c r="AY245" s="233" t="s">
        <v>156</v>
      </c>
    </row>
    <row r="246" s="13" customFormat="1">
      <c r="B246" s="239"/>
      <c r="D246" s="232" t="s">
        <v>242</v>
      </c>
      <c r="E246" s="240" t="s">
        <v>5</v>
      </c>
      <c r="F246" s="241" t="s">
        <v>1091</v>
      </c>
      <c r="H246" s="242">
        <v>112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242</v>
      </c>
      <c r="AU246" s="240" t="s">
        <v>79</v>
      </c>
      <c r="AV246" s="13" t="s">
        <v>79</v>
      </c>
      <c r="AW246" s="13" t="s">
        <v>34</v>
      </c>
      <c r="AX246" s="13" t="s">
        <v>70</v>
      </c>
      <c r="AY246" s="240" t="s">
        <v>156</v>
      </c>
    </row>
    <row r="247" s="12" customFormat="1">
      <c r="B247" s="231"/>
      <c r="D247" s="232" t="s">
        <v>242</v>
      </c>
      <c r="E247" s="233" t="s">
        <v>5</v>
      </c>
      <c r="F247" s="234" t="s">
        <v>1010</v>
      </c>
      <c r="H247" s="233" t="s">
        <v>5</v>
      </c>
      <c r="I247" s="235"/>
      <c r="L247" s="231"/>
      <c r="M247" s="236"/>
      <c r="N247" s="237"/>
      <c r="O247" s="237"/>
      <c r="P247" s="237"/>
      <c r="Q247" s="237"/>
      <c r="R247" s="237"/>
      <c r="S247" s="237"/>
      <c r="T247" s="238"/>
      <c r="AT247" s="233" t="s">
        <v>242</v>
      </c>
      <c r="AU247" s="233" t="s">
        <v>79</v>
      </c>
      <c r="AV247" s="12" t="s">
        <v>77</v>
      </c>
      <c r="AW247" s="12" t="s">
        <v>34</v>
      </c>
      <c r="AX247" s="12" t="s">
        <v>70</v>
      </c>
      <c r="AY247" s="233" t="s">
        <v>156</v>
      </c>
    </row>
    <row r="248" s="13" customFormat="1">
      <c r="B248" s="239"/>
      <c r="D248" s="232" t="s">
        <v>242</v>
      </c>
      <c r="E248" s="240" t="s">
        <v>5</v>
      </c>
      <c r="F248" s="241" t="s">
        <v>1092</v>
      </c>
      <c r="H248" s="242">
        <v>360</v>
      </c>
      <c r="I248" s="243"/>
      <c r="L248" s="239"/>
      <c r="M248" s="244"/>
      <c r="N248" s="245"/>
      <c r="O248" s="245"/>
      <c r="P248" s="245"/>
      <c r="Q248" s="245"/>
      <c r="R248" s="245"/>
      <c r="S248" s="245"/>
      <c r="T248" s="246"/>
      <c r="AT248" s="240" t="s">
        <v>242</v>
      </c>
      <c r="AU248" s="240" t="s">
        <v>79</v>
      </c>
      <c r="AV248" s="13" t="s">
        <v>79</v>
      </c>
      <c r="AW248" s="13" t="s">
        <v>34</v>
      </c>
      <c r="AX248" s="13" t="s">
        <v>70</v>
      </c>
      <c r="AY248" s="240" t="s">
        <v>156</v>
      </c>
    </row>
    <row r="249" s="14" customFormat="1">
      <c r="B249" s="247"/>
      <c r="D249" s="232" t="s">
        <v>242</v>
      </c>
      <c r="E249" s="248" t="s">
        <v>5</v>
      </c>
      <c r="F249" s="249" t="s">
        <v>249</v>
      </c>
      <c r="H249" s="250">
        <v>472</v>
      </c>
      <c r="I249" s="251"/>
      <c r="L249" s="247"/>
      <c r="M249" s="252"/>
      <c r="N249" s="253"/>
      <c r="O249" s="253"/>
      <c r="P249" s="253"/>
      <c r="Q249" s="253"/>
      <c r="R249" s="253"/>
      <c r="S249" s="253"/>
      <c r="T249" s="254"/>
      <c r="AT249" s="248" t="s">
        <v>242</v>
      </c>
      <c r="AU249" s="248" t="s">
        <v>79</v>
      </c>
      <c r="AV249" s="14" t="s">
        <v>169</v>
      </c>
      <c r="AW249" s="14" t="s">
        <v>34</v>
      </c>
      <c r="AX249" s="14" t="s">
        <v>77</v>
      </c>
      <c r="AY249" s="248" t="s">
        <v>156</v>
      </c>
    </row>
    <row r="250" s="1" customFormat="1" ht="16.5" customHeight="1">
      <c r="B250" s="213"/>
      <c r="C250" s="214" t="s">
        <v>509</v>
      </c>
      <c r="D250" s="214" t="s">
        <v>159</v>
      </c>
      <c r="E250" s="215" t="s">
        <v>1093</v>
      </c>
      <c r="F250" s="216" t="s">
        <v>1094</v>
      </c>
      <c r="G250" s="217" t="s">
        <v>240</v>
      </c>
      <c r="H250" s="218">
        <v>20</v>
      </c>
      <c r="I250" s="219"/>
      <c r="J250" s="220">
        <f>ROUND(I250*H250,2)</f>
        <v>0</v>
      </c>
      <c r="K250" s="216" t="s">
        <v>163</v>
      </c>
      <c r="L250" s="47"/>
      <c r="M250" s="221" t="s">
        <v>5</v>
      </c>
      <c r="N250" s="222" t="s">
        <v>41</v>
      </c>
      <c r="O250" s="48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AR250" s="25" t="s">
        <v>169</v>
      </c>
      <c r="AT250" s="25" t="s">
        <v>159</v>
      </c>
      <c r="AU250" s="25" t="s">
        <v>79</v>
      </c>
      <c r="AY250" s="25" t="s">
        <v>156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25" t="s">
        <v>77</v>
      </c>
      <c r="BK250" s="225">
        <f>ROUND(I250*H250,2)</f>
        <v>0</v>
      </c>
      <c r="BL250" s="25" t="s">
        <v>169</v>
      </c>
      <c r="BM250" s="25" t="s">
        <v>1095</v>
      </c>
    </row>
    <row r="251" s="1" customFormat="1" ht="25.5" customHeight="1">
      <c r="B251" s="213"/>
      <c r="C251" s="214" t="s">
        <v>514</v>
      </c>
      <c r="D251" s="214" t="s">
        <v>159</v>
      </c>
      <c r="E251" s="215" t="s">
        <v>493</v>
      </c>
      <c r="F251" s="216" t="s">
        <v>494</v>
      </c>
      <c r="G251" s="217" t="s">
        <v>280</v>
      </c>
      <c r="H251" s="218">
        <v>90</v>
      </c>
      <c r="I251" s="219"/>
      <c r="J251" s="220">
        <f>ROUND(I251*H251,2)</f>
        <v>0</v>
      </c>
      <c r="K251" s="216" t="s">
        <v>163</v>
      </c>
      <c r="L251" s="47"/>
      <c r="M251" s="221" t="s">
        <v>5</v>
      </c>
      <c r="N251" s="222" t="s">
        <v>41</v>
      </c>
      <c r="O251" s="48"/>
      <c r="P251" s="223">
        <f>O251*H251</f>
        <v>0</v>
      </c>
      <c r="Q251" s="223">
        <v>0.32400000000000001</v>
      </c>
      <c r="R251" s="223">
        <f>Q251*H251</f>
        <v>29.16</v>
      </c>
      <c r="S251" s="223">
        <v>0</v>
      </c>
      <c r="T251" s="224">
        <f>S251*H251</f>
        <v>0</v>
      </c>
      <c r="AR251" s="25" t="s">
        <v>169</v>
      </c>
      <c r="AT251" s="25" t="s">
        <v>159</v>
      </c>
      <c r="AU251" s="25" t="s">
        <v>79</v>
      </c>
      <c r="AY251" s="25" t="s">
        <v>156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25" t="s">
        <v>77</v>
      </c>
      <c r="BK251" s="225">
        <f>ROUND(I251*H251,2)</f>
        <v>0</v>
      </c>
      <c r="BL251" s="25" t="s">
        <v>169</v>
      </c>
      <c r="BM251" s="25" t="s">
        <v>495</v>
      </c>
    </row>
    <row r="252" s="1" customFormat="1" ht="25.5" customHeight="1">
      <c r="B252" s="213"/>
      <c r="C252" s="214" t="s">
        <v>519</v>
      </c>
      <c r="D252" s="214" t="s">
        <v>159</v>
      </c>
      <c r="E252" s="215" t="s">
        <v>497</v>
      </c>
      <c r="F252" s="216" t="s">
        <v>498</v>
      </c>
      <c r="G252" s="217" t="s">
        <v>280</v>
      </c>
      <c r="H252" s="218">
        <v>482</v>
      </c>
      <c r="I252" s="219"/>
      <c r="J252" s="220">
        <f>ROUND(I252*H252,2)</f>
        <v>0</v>
      </c>
      <c r="K252" s="216" t="s">
        <v>163</v>
      </c>
      <c r="L252" s="47"/>
      <c r="M252" s="221" t="s">
        <v>5</v>
      </c>
      <c r="N252" s="222" t="s">
        <v>41</v>
      </c>
      <c r="O252" s="48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AR252" s="25" t="s">
        <v>169</v>
      </c>
      <c r="AT252" s="25" t="s">
        <v>159</v>
      </c>
      <c r="AU252" s="25" t="s">
        <v>79</v>
      </c>
      <c r="AY252" s="25" t="s">
        <v>156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5" t="s">
        <v>77</v>
      </c>
      <c r="BK252" s="225">
        <f>ROUND(I252*H252,2)</f>
        <v>0</v>
      </c>
      <c r="BL252" s="25" t="s">
        <v>169</v>
      </c>
      <c r="BM252" s="25" t="s">
        <v>499</v>
      </c>
    </row>
    <row r="253" s="12" customFormat="1">
      <c r="B253" s="231"/>
      <c r="D253" s="232" t="s">
        <v>242</v>
      </c>
      <c r="E253" s="233" t="s">
        <v>5</v>
      </c>
      <c r="F253" s="234" t="s">
        <v>500</v>
      </c>
      <c r="H253" s="233" t="s">
        <v>5</v>
      </c>
      <c r="I253" s="235"/>
      <c r="L253" s="231"/>
      <c r="M253" s="236"/>
      <c r="N253" s="237"/>
      <c r="O253" s="237"/>
      <c r="P253" s="237"/>
      <c r="Q253" s="237"/>
      <c r="R253" s="237"/>
      <c r="S253" s="237"/>
      <c r="T253" s="238"/>
      <c r="AT253" s="233" t="s">
        <v>242</v>
      </c>
      <c r="AU253" s="233" t="s">
        <v>79</v>
      </c>
      <c r="AV253" s="12" t="s">
        <v>77</v>
      </c>
      <c r="AW253" s="12" t="s">
        <v>34</v>
      </c>
      <c r="AX253" s="12" t="s">
        <v>70</v>
      </c>
      <c r="AY253" s="233" t="s">
        <v>156</v>
      </c>
    </row>
    <row r="254" s="12" customFormat="1">
      <c r="B254" s="231"/>
      <c r="D254" s="232" t="s">
        <v>242</v>
      </c>
      <c r="E254" s="233" t="s">
        <v>5</v>
      </c>
      <c r="F254" s="234" t="s">
        <v>641</v>
      </c>
      <c r="H254" s="233" t="s">
        <v>5</v>
      </c>
      <c r="I254" s="235"/>
      <c r="L254" s="231"/>
      <c r="M254" s="236"/>
      <c r="N254" s="237"/>
      <c r="O254" s="237"/>
      <c r="P254" s="237"/>
      <c r="Q254" s="237"/>
      <c r="R254" s="237"/>
      <c r="S254" s="237"/>
      <c r="T254" s="238"/>
      <c r="AT254" s="233" t="s">
        <v>242</v>
      </c>
      <c r="AU254" s="233" t="s">
        <v>79</v>
      </c>
      <c r="AV254" s="12" t="s">
        <v>77</v>
      </c>
      <c r="AW254" s="12" t="s">
        <v>34</v>
      </c>
      <c r="AX254" s="12" t="s">
        <v>70</v>
      </c>
      <c r="AY254" s="233" t="s">
        <v>156</v>
      </c>
    </row>
    <row r="255" s="13" customFormat="1">
      <c r="B255" s="239"/>
      <c r="D255" s="232" t="s">
        <v>242</v>
      </c>
      <c r="E255" s="240" t="s">
        <v>5</v>
      </c>
      <c r="F255" s="241" t="s">
        <v>1089</v>
      </c>
      <c r="H255" s="242">
        <v>116</v>
      </c>
      <c r="I255" s="243"/>
      <c r="L255" s="239"/>
      <c r="M255" s="244"/>
      <c r="N255" s="245"/>
      <c r="O255" s="245"/>
      <c r="P255" s="245"/>
      <c r="Q255" s="245"/>
      <c r="R255" s="245"/>
      <c r="S255" s="245"/>
      <c r="T255" s="246"/>
      <c r="AT255" s="240" t="s">
        <v>242</v>
      </c>
      <c r="AU255" s="240" t="s">
        <v>79</v>
      </c>
      <c r="AV255" s="13" t="s">
        <v>79</v>
      </c>
      <c r="AW255" s="13" t="s">
        <v>34</v>
      </c>
      <c r="AX255" s="13" t="s">
        <v>70</v>
      </c>
      <c r="AY255" s="240" t="s">
        <v>156</v>
      </c>
    </row>
    <row r="256" s="12" customFormat="1">
      <c r="B256" s="231"/>
      <c r="D256" s="232" t="s">
        <v>242</v>
      </c>
      <c r="E256" s="233" t="s">
        <v>5</v>
      </c>
      <c r="F256" s="234" t="s">
        <v>1010</v>
      </c>
      <c r="H256" s="233" t="s">
        <v>5</v>
      </c>
      <c r="I256" s="235"/>
      <c r="L256" s="231"/>
      <c r="M256" s="236"/>
      <c r="N256" s="237"/>
      <c r="O256" s="237"/>
      <c r="P256" s="237"/>
      <c r="Q256" s="237"/>
      <c r="R256" s="237"/>
      <c r="S256" s="237"/>
      <c r="T256" s="238"/>
      <c r="AT256" s="233" t="s">
        <v>242</v>
      </c>
      <c r="AU256" s="233" t="s">
        <v>79</v>
      </c>
      <c r="AV256" s="12" t="s">
        <v>77</v>
      </c>
      <c r="AW256" s="12" t="s">
        <v>34</v>
      </c>
      <c r="AX256" s="12" t="s">
        <v>70</v>
      </c>
      <c r="AY256" s="233" t="s">
        <v>156</v>
      </c>
    </row>
    <row r="257" s="13" customFormat="1">
      <c r="B257" s="239"/>
      <c r="D257" s="232" t="s">
        <v>242</v>
      </c>
      <c r="E257" s="240" t="s">
        <v>5</v>
      </c>
      <c r="F257" s="241" t="s">
        <v>1090</v>
      </c>
      <c r="H257" s="242">
        <v>366</v>
      </c>
      <c r="I257" s="243"/>
      <c r="L257" s="239"/>
      <c r="M257" s="244"/>
      <c r="N257" s="245"/>
      <c r="O257" s="245"/>
      <c r="P257" s="245"/>
      <c r="Q257" s="245"/>
      <c r="R257" s="245"/>
      <c r="S257" s="245"/>
      <c r="T257" s="246"/>
      <c r="AT257" s="240" t="s">
        <v>242</v>
      </c>
      <c r="AU257" s="240" t="s">
        <v>79</v>
      </c>
      <c r="AV257" s="13" t="s">
        <v>79</v>
      </c>
      <c r="AW257" s="13" t="s">
        <v>34</v>
      </c>
      <c r="AX257" s="13" t="s">
        <v>70</v>
      </c>
      <c r="AY257" s="240" t="s">
        <v>156</v>
      </c>
    </row>
    <row r="258" s="14" customFormat="1">
      <c r="B258" s="247"/>
      <c r="D258" s="232" t="s">
        <v>242</v>
      </c>
      <c r="E258" s="248" t="s">
        <v>5</v>
      </c>
      <c r="F258" s="249" t="s">
        <v>249</v>
      </c>
      <c r="H258" s="250">
        <v>482</v>
      </c>
      <c r="I258" s="251"/>
      <c r="L258" s="247"/>
      <c r="M258" s="252"/>
      <c r="N258" s="253"/>
      <c r="O258" s="253"/>
      <c r="P258" s="253"/>
      <c r="Q258" s="253"/>
      <c r="R258" s="253"/>
      <c r="S258" s="253"/>
      <c r="T258" s="254"/>
      <c r="AT258" s="248" t="s">
        <v>242</v>
      </c>
      <c r="AU258" s="248" t="s">
        <v>79</v>
      </c>
      <c r="AV258" s="14" t="s">
        <v>169</v>
      </c>
      <c r="AW258" s="14" t="s">
        <v>34</v>
      </c>
      <c r="AX258" s="14" t="s">
        <v>77</v>
      </c>
      <c r="AY258" s="248" t="s">
        <v>156</v>
      </c>
    </row>
    <row r="259" s="1" customFormat="1" ht="25.5" customHeight="1">
      <c r="B259" s="213"/>
      <c r="C259" s="214" t="s">
        <v>524</v>
      </c>
      <c r="D259" s="214" t="s">
        <v>159</v>
      </c>
      <c r="E259" s="215" t="s">
        <v>502</v>
      </c>
      <c r="F259" s="216" t="s">
        <v>503</v>
      </c>
      <c r="G259" s="217" t="s">
        <v>280</v>
      </c>
      <c r="H259" s="218">
        <v>1754</v>
      </c>
      <c r="I259" s="219"/>
      <c r="J259" s="220">
        <f>ROUND(I259*H259,2)</f>
        <v>0</v>
      </c>
      <c r="K259" s="216" t="s">
        <v>163</v>
      </c>
      <c r="L259" s="47"/>
      <c r="M259" s="221" t="s">
        <v>5</v>
      </c>
      <c r="N259" s="222" t="s">
        <v>41</v>
      </c>
      <c r="O259" s="48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AR259" s="25" t="s">
        <v>169</v>
      </c>
      <c r="AT259" s="25" t="s">
        <v>159</v>
      </c>
      <c r="AU259" s="25" t="s">
        <v>79</v>
      </c>
      <c r="AY259" s="25" t="s">
        <v>156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169</v>
      </c>
      <c r="BM259" s="25" t="s">
        <v>504</v>
      </c>
    </row>
    <row r="260" s="12" customFormat="1">
      <c r="B260" s="231"/>
      <c r="D260" s="232" t="s">
        <v>242</v>
      </c>
      <c r="E260" s="233" t="s">
        <v>5</v>
      </c>
      <c r="F260" s="234" t="s">
        <v>505</v>
      </c>
      <c r="H260" s="233" t="s">
        <v>5</v>
      </c>
      <c r="I260" s="235"/>
      <c r="L260" s="231"/>
      <c r="M260" s="236"/>
      <c r="N260" s="237"/>
      <c r="O260" s="237"/>
      <c r="P260" s="237"/>
      <c r="Q260" s="237"/>
      <c r="R260" s="237"/>
      <c r="S260" s="237"/>
      <c r="T260" s="238"/>
      <c r="AT260" s="233" t="s">
        <v>242</v>
      </c>
      <c r="AU260" s="233" t="s">
        <v>79</v>
      </c>
      <c r="AV260" s="12" t="s">
        <v>77</v>
      </c>
      <c r="AW260" s="12" t="s">
        <v>34</v>
      </c>
      <c r="AX260" s="12" t="s">
        <v>70</v>
      </c>
      <c r="AY260" s="233" t="s">
        <v>156</v>
      </c>
    </row>
    <row r="261" s="13" customFormat="1">
      <c r="B261" s="239"/>
      <c r="D261" s="232" t="s">
        <v>242</v>
      </c>
      <c r="E261" s="240" t="s">
        <v>5</v>
      </c>
      <c r="F261" s="241" t="s">
        <v>1096</v>
      </c>
      <c r="H261" s="242">
        <v>892</v>
      </c>
      <c r="I261" s="243"/>
      <c r="L261" s="239"/>
      <c r="M261" s="244"/>
      <c r="N261" s="245"/>
      <c r="O261" s="245"/>
      <c r="P261" s="245"/>
      <c r="Q261" s="245"/>
      <c r="R261" s="245"/>
      <c r="S261" s="245"/>
      <c r="T261" s="246"/>
      <c r="AT261" s="240" t="s">
        <v>242</v>
      </c>
      <c r="AU261" s="240" t="s">
        <v>79</v>
      </c>
      <c r="AV261" s="13" t="s">
        <v>79</v>
      </c>
      <c r="AW261" s="13" t="s">
        <v>34</v>
      </c>
      <c r="AX261" s="13" t="s">
        <v>70</v>
      </c>
      <c r="AY261" s="240" t="s">
        <v>156</v>
      </c>
    </row>
    <row r="262" s="12" customFormat="1">
      <c r="B262" s="231"/>
      <c r="D262" s="232" t="s">
        <v>242</v>
      </c>
      <c r="E262" s="233" t="s">
        <v>5</v>
      </c>
      <c r="F262" s="234" t="s">
        <v>507</v>
      </c>
      <c r="H262" s="233" t="s">
        <v>5</v>
      </c>
      <c r="I262" s="235"/>
      <c r="L262" s="231"/>
      <c r="M262" s="236"/>
      <c r="N262" s="237"/>
      <c r="O262" s="237"/>
      <c r="P262" s="237"/>
      <c r="Q262" s="237"/>
      <c r="R262" s="237"/>
      <c r="S262" s="237"/>
      <c r="T262" s="238"/>
      <c r="AT262" s="233" t="s">
        <v>242</v>
      </c>
      <c r="AU262" s="233" t="s">
        <v>79</v>
      </c>
      <c r="AV262" s="12" t="s">
        <v>77</v>
      </c>
      <c r="AW262" s="12" t="s">
        <v>34</v>
      </c>
      <c r="AX262" s="12" t="s">
        <v>70</v>
      </c>
      <c r="AY262" s="233" t="s">
        <v>156</v>
      </c>
    </row>
    <row r="263" s="13" customFormat="1">
      <c r="B263" s="239"/>
      <c r="D263" s="232" t="s">
        <v>242</v>
      </c>
      <c r="E263" s="240" t="s">
        <v>5</v>
      </c>
      <c r="F263" s="241" t="s">
        <v>1097</v>
      </c>
      <c r="H263" s="242">
        <v>862</v>
      </c>
      <c r="I263" s="243"/>
      <c r="L263" s="239"/>
      <c r="M263" s="244"/>
      <c r="N263" s="245"/>
      <c r="O263" s="245"/>
      <c r="P263" s="245"/>
      <c r="Q263" s="245"/>
      <c r="R263" s="245"/>
      <c r="S263" s="245"/>
      <c r="T263" s="246"/>
      <c r="AT263" s="240" t="s">
        <v>242</v>
      </c>
      <c r="AU263" s="240" t="s">
        <v>79</v>
      </c>
      <c r="AV263" s="13" t="s">
        <v>79</v>
      </c>
      <c r="AW263" s="13" t="s">
        <v>34</v>
      </c>
      <c r="AX263" s="13" t="s">
        <v>70</v>
      </c>
      <c r="AY263" s="240" t="s">
        <v>156</v>
      </c>
    </row>
    <row r="264" s="14" customFormat="1">
      <c r="B264" s="247"/>
      <c r="D264" s="232" t="s">
        <v>242</v>
      </c>
      <c r="E264" s="248" t="s">
        <v>5</v>
      </c>
      <c r="F264" s="249" t="s">
        <v>249</v>
      </c>
      <c r="H264" s="250">
        <v>1754</v>
      </c>
      <c r="I264" s="251"/>
      <c r="L264" s="247"/>
      <c r="M264" s="252"/>
      <c r="N264" s="253"/>
      <c r="O264" s="253"/>
      <c r="P264" s="253"/>
      <c r="Q264" s="253"/>
      <c r="R264" s="253"/>
      <c r="S264" s="253"/>
      <c r="T264" s="254"/>
      <c r="AT264" s="248" t="s">
        <v>242</v>
      </c>
      <c r="AU264" s="248" t="s">
        <v>79</v>
      </c>
      <c r="AV264" s="14" t="s">
        <v>169</v>
      </c>
      <c r="AW264" s="14" t="s">
        <v>34</v>
      </c>
      <c r="AX264" s="14" t="s">
        <v>77</v>
      </c>
      <c r="AY264" s="248" t="s">
        <v>156</v>
      </c>
    </row>
    <row r="265" s="1" customFormat="1" ht="38.25" customHeight="1">
      <c r="B265" s="213"/>
      <c r="C265" s="214" t="s">
        <v>530</v>
      </c>
      <c r="D265" s="214" t="s">
        <v>159</v>
      </c>
      <c r="E265" s="215" t="s">
        <v>510</v>
      </c>
      <c r="F265" s="216" t="s">
        <v>511</v>
      </c>
      <c r="G265" s="217" t="s">
        <v>280</v>
      </c>
      <c r="H265" s="218">
        <v>892</v>
      </c>
      <c r="I265" s="219"/>
      <c r="J265" s="220">
        <f>ROUND(I265*H265,2)</f>
        <v>0</v>
      </c>
      <c r="K265" s="216" t="s">
        <v>163</v>
      </c>
      <c r="L265" s="47"/>
      <c r="M265" s="221" t="s">
        <v>5</v>
      </c>
      <c r="N265" s="222" t="s">
        <v>41</v>
      </c>
      <c r="O265" s="48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AR265" s="25" t="s">
        <v>169</v>
      </c>
      <c r="AT265" s="25" t="s">
        <v>159</v>
      </c>
      <c r="AU265" s="25" t="s">
        <v>79</v>
      </c>
      <c r="AY265" s="25" t="s">
        <v>156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25" t="s">
        <v>77</v>
      </c>
      <c r="BK265" s="225">
        <f>ROUND(I265*H265,2)</f>
        <v>0</v>
      </c>
      <c r="BL265" s="25" t="s">
        <v>169</v>
      </c>
      <c r="BM265" s="25" t="s">
        <v>512</v>
      </c>
    </row>
    <row r="266" s="12" customFormat="1">
      <c r="B266" s="231"/>
      <c r="D266" s="232" t="s">
        <v>242</v>
      </c>
      <c r="E266" s="233" t="s">
        <v>5</v>
      </c>
      <c r="F266" s="234" t="s">
        <v>513</v>
      </c>
      <c r="H266" s="233" t="s">
        <v>5</v>
      </c>
      <c r="I266" s="235"/>
      <c r="L266" s="231"/>
      <c r="M266" s="236"/>
      <c r="N266" s="237"/>
      <c r="O266" s="237"/>
      <c r="P266" s="237"/>
      <c r="Q266" s="237"/>
      <c r="R266" s="237"/>
      <c r="S266" s="237"/>
      <c r="T266" s="238"/>
      <c r="AT266" s="233" t="s">
        <v>242</v>
      </c>
      <c r="AU266" s="233" t="s">
        <v>79</v>
      </c>
      <c r="AV266" s="12" t="s">
        <v>77</v>
      </c>
      <c r="AW266" s="12" t="s">
        <v>34</v>
      </c>
      <c r="AX266" s="12" t="s">
        <v>70</v>
      </c>
      <c r="AY266" s="233" t="s">
        <v>156</v>
      </c>
    </row>
    <row r="267" s="13" customFormat="1">
      <c r="B267" s="239"/>
      <c r="D267" s="232" t="s">
        <v>242</v>
      </c>
      <c r="E267" s="240" t="s">
        <v>5</v>
      </c>
      <c r="F267" s="241" t="s">
        <v>1096</v>
      </c>
      <c r="H267" s="242">
        <v>892</v>
      </c>
      <c r="I267" s="243"/>
      <c r="L267" s="239"/>
      <c r="M267" s="244"/>
      <c r="N267" s="245"/>
      <c r="O267" s="245"/>
      <c r="P267" s="245"/>
      <c r="Q267" s="245"/>
      <c r="R267" s="245"/>
      <c r="S267" s="245"/>
      <c r="T267" s="246"/>
      <c r="AT267" s="240" t="s">
        <v>242</v>
      </c>
      <c r="AU267" s="240" t="s">
        <v>79</v>
      </c>
      <c r="AV267" s="13" t="s">
        <v>79</v>
      </c>
      <c r="AW267" s="13" t="s">
        <v>34</v>
      </c>
      <c r="AX267" s="13" t="s">
        <v>70</v>
      </c>
      <c r="AY267" s="240" t="s">
        <v>156</v>
      </c>
    </row>
    <row r="268" s="14" customFormat="1">
      <c r="B268" s="247"/>
      <c r="D268" s="232" t="s">
        <v>242</v>
      </c>
      <c r="E268" s="248" t="s">
        <v>5</v>
      </c>
      <c r="F268" s="249" t="s">
        <v>249</v>
      </c>
      <c r="H268" s="250">
        <v>892</v>
      </c>
      <c r="I268" s="251"/>
      <c r="L268" s="247"/>
      <c r="M268" s="252"/>
      <c r="N268" s="253"/>
      <c r="O268" s="253"/>
      <c r="P268" s="253"/>
      <c r="Q268" s="253"/>
      <c r="R268" s="253"/>
      <c r="S268" s="253"/>
      <c r="T268" s="254"/>
      <c r="AT268" s="248" t="s">
        <v>242</v>
      </c>
      <c r="AU268" s="248" t="s">
        <v>79</v>
      </c>
      <c r="AV268" s="14" t="s">
        <v>169</v>
      </c>
      <c r="AW268" s="14" t="s">
        <v>34</v>
      </c>
      <c r="AX268" s="14" t="s">
        <v>77</v>
      </c>
      <c r="AY268" s="248" t="s">
        <v>156</v>
      </c>
    </row>
    <row r="269" s="1" customFormat="1" ht="25.5" customHeight="1">
      <c r="B269" s="213"/>
      <c r="C269" s="214" t="s">
        <v>535</v>
      </c>
      <c r="D269" s="214" t="s">
        <v>159</v>
      </c>
      <c r="E269" s="215" t="s">
        <v>515</v>
      </c>
      <c r="F269" s="216" t="s">
        <v>516</v>
      </c>
      <c r="G269" s="217" t="s">
        <v>280</v>
      </c>
      <c r="H269" s="218">
        <v>862</v>
      </c>
      <c r="I269" s="219"/>
      <c r="J269" s="220">
        <f>ROUND(I269*H269,2)</f>
        <v>0</v>
      </c>
      <c r="K269" s="216" t="s">
        <v>5</v>
      </c>
      <c r="L269" s="47"/>
      <c r="M269" s="221" t="s">
        <v>5</v>
      </c>
      <c r="N269" s="222" t="s">
        <v>41</v>
      </c>
      <c r="O269" s="48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AR269" s="25" t="s">
        <v>169</v>
      </c>
      <c r="AT269" s="25" t="s">
        <v>159</v>
      </c>
      <c r="AU269" s="25" t="s">
        <v>79</v>
      </c>
      <c r="AY269" s="25" t="s">
        <v>156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25" t="s">
        <v>77</v>
      </c>
      <c r="BK269" s="225">
        <f>ROUND(I269*H269,2)</f>
        <v>0</v>
      </c>
      <c r="BL269" s="25" t="s">
        <v>169</v>
      </c>
      <c r="BM269" s="25" t="s">
        <v>517</v>
      </c>
    </row>
    <row r="270" s="12" customFormat="1">
      <c r="B270" s="231"/>
      <c r="D270" s="232" t="s">
        <v>242</v>
      </c>
      <c r="E270" s="233" t="s">
        <v>5</v>
      </c>
      <c r="F270" s="234" t="s">
        <v>518</v>
      </c>
      <c r="H270" s="233" t="s">
        <v>5</v>
      </c>
      <c r="I270" s="235"/>
      <c r="L270" s="231"/>
      <c r="M270" s="236"/>
      <c r="N270" s="237"/>
      <c r="O270" s="237"/>
      <c r="P270" s="237"/>
      <c r="Q270" s="237"/>
      <c r="R270" s="237"/>
      <c r="S270" s="237"/>
      <c r="T270" s="238"/>
      <c r="AT270" s="233" t="s">
        <v>242</v>
      </c>
      <c r="AU270" s="233" t="s">
        <v>79</v>
      </c>
      <c r="AV270" s="12" t="s">
        <v>77</v>
      </c>
      <c r="AW270" s="12" t="s">
        <v>34</v>
      </c>
      <c r="AX270" s="12" t="s">
        <v>70</v>
      </c>
      <c r="AY270" s="233" t="s">
        <v>156</v>
      </c>
    </row>
    <row r="271" s="13" customFormat="1">
      <c r="B271" s="239"/>
      <c r="D271" s="232" t="s">
        <v>242</v>
      </c>
      <c r="E271" s="240" t="s">
        <v>5</v>
      </c>
      <c r="F271" s="241" t="s">
        <v>1097</v>
      </c>
      <c r="H271" s="242">
        <v>862</v>
      </c>
      <c r="I271" s="243"/>
      <c r="L271" s="239"/>
      <c r="M271" s="244"/>
      <c r="N271" s="245"/>
      <c r="O271" s="245"/>
      <c r="P271" s="245"/>
      <c r="Q271" s="245"/>
      <c r="R271" s="245"/>
      <c r="S271" s="245"/>
      <c r="T271" s="246"/>
      <c r="AT271" s="240" t="s">
        <v>242</v>
      </c>
      <c r="AU271" s="240" t="s">
        <v>79</v>
      </c>
      <c r="AV271" s="13" t="s">
        <v>79</v>
      </c>
      <c r="AW271" s="13" t="s">
        <v>34</v>
      </c>
      <c r="AX271" s="13" t="s">
        <v>70</v>
      </c>
      <c r="AY271" s="240" t="s">
        <v>156</v>
      </c>
    </row>
    <row r="272" s="14" customFormat="1">
      <c r="B272" s="247"/>
      <c r="D272" s="232" t="s">
        <v>242</v>
      </c>
      <c r="E272" s="248" t="s">
        <v>5</v>
      </c>
      <c r="F272" s="249" t="s">
        <v>249</v>
      </c>
      <c r="H272" s="250">
        <v>862</v>
      </c>
      <c r="I272" s="251"/>
      <c r="L272" s="247"/>
      <c r="M272" s="252"/>
      <c r="N272" s="253"/>
      <c r="O272" s="253"/>
      <c r="P272" s="253"/>
      <c r="Q272" s="253"/>
      <c r="R272" s="253"/>
      <c r="S272" s="253"/>
      <c r="T272" s="254"/>
      <c r="AT272" s="248" t="s">
        <v>242</v>
      </c>
      <c r="AU272" s="248" t="s">
        <v>79</v>
      </c>
      <c r="AV272" s="14" t="s">
        <v>169</v>
      </c>
      <c r="AW272" s="14" t="s">
        <v>34</v>
      </c>
      <c r="AX272" s="14" t="s">
        <v>77</v>
      </c>
      <c r="AY272" s="248" t="s">
        <v>156</v>
      </c>
    </row>
    <row r="273" s="1" customFormat="1" ht="51" customHeight="1">
      <c r="B273" s="213"/>
      <c r="C273" s="214" t="s">
        <v>540</v>
      </c>
      <c r="D273" s="214" t="s">
        <v>159</v>
      </c>
      <c r="E273" s="215" t="s">
        <v>520</v>
      </c>
      <c r="F273" s="216" t="s">
        <v>521</v>
      </c>
      <c r="G273" s="217" t="s">
        <v>280</v>
      </c>
      <c r="H273" s="218">
        <v>60</v>
      </c>
      <c r="I273" s="219"/>
      <c r="J273" s="220">
        <f>ROUND(I273*H273,2)</f>
        <v>0</v>
      </c>
      <c r="K273" s="216" t="s">
        <v>163</v>
      </c>
      <c r="L273" s="47"/>
      <c r="M273" s="221" t="s">
        <v>5</v>
      </c>
      <c r="N273" s="222" t="s">
        <v>41</v>
      </c>
      <c r="O273" s="48"/>
      <c r="P273" s="223">
        <f>O273*H273</f>
        <v>0</v>
      </c>
      <c r="Q273" s="223">
        <v>0.084250000000000005</v>
      </c>
      <c r="R273" s="223">
        <f>Q273*H273</f>
        <v>5.0550000000000006</v>
      </c>
      <c r="S273" s="223">
        <v>0</v>
      </c>
      <c r="T273" s="224">
        <f>S273*H273</f>
        <v>0</v>
      </c>
      <c r="AR273" s="25" t="s">
        <v>169</v>
      </c>
      <c r="AT273" s="25" t="s">
        <v>159</v>
      </c>
      <c r="AU273" s="25" t="s">
        <v>79</v>
      </c>
      <c r="AY273" s="25" t="s">
        <v>156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5" t="s">
        <v>77</v>
      </c>
      <c r="BK273" s="225">
        <f>ROUND(I273*H273,2)</f>
        <v>0</v>
      </c>
      <c r="BL273" s="25" t="s">
        <v>169</v>
      </c>
      <c r="BM273" s="25" t="s">
        <v>522</v>
      </c>
    </row>
    <row r="274" s="12" customFormat="1">
      <c r="B274" s="231"/>
      <c r="D274" s="232" t="s">
        <v>242</v>
      </c>
      <c r="E274" s="233" t="s">
        <v>5</v>
      </c>
      <c r="F274" s="234" t="s">
        <v>457</v>
      </c>
      <c r="H274" s="233" t="s">
        <v>5</v>
      </c>
      <c r="I274" s="235"/>
      <c r="L274" s="231"/>
      <c r="M274" s="236"/>
      <c r="N274" s="237"/>
      <c r="O274" s="237"/>
      <c r="P274" s="237"/>
      <c r="Q274" s="237"/>
      <c r="R274" s="237"/>
      <c r="S274" s="237"/>
      <c r="T274" s="238"/>
      <c r="AT274" s="233" t="s">
        <v>242</v>
      </c>
      <c r="AU274" s="233" t="s">
        <v>79</v>
      </c>
      <c r="AV274" s="12" t="s">
        <v>77</v>
      </c>
      <c r="AW274" s="12" t="s">
        <v>34</v>
      </c>
      <c r="AX274" s="12" t="s">
        <v>70</v>
      </c>
      <c r="AY274" s="233" t="s">
        <v>156</v>
      </c>
    </row>
    <row r="275" s="13" customFormat="1">
      <c r="B275" s="239"/>
      <c r="D275" s="232" t="s">
        <v>242</v>
      </c>
      <c r="E275" s="240" t="s">
        <v>5</v>
      </c>
      <c r="F275" s="241" t="s">
        <v>1098</v>
      </c>
      <c r="H275" s="242">
        <v>60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242</v>
      </c>
      <c r="AU275" s="240" t="s">
        <v>79</v>
      </c>
      <c r="AV275" s="13" t="s">
        <v>79</v>
      </c>
      <c r="AW275" s="13" t="s">
        <v>34</v>
      </c>
      <c r="AX275" s="13" t="s">
        <v>70</v>
      </c>
      <c r="AY275" s="240" t="s">
        <v>156</v>
      </c>
    </row>
    <row r="276" s="14" customFormat="1">
      <c r="B276" s="247"/>
      <c r="D276" s="232" t="s">
        <v>242</v>
      </c>
      <c r="E276" s="248" t="s">
        <v>5</v>
      </c>
      <c r="F276" s="249" t="s">
        <v>249</v>
      </c>
      <c r="H276" s="250">
        <v>60</v>
      </c>
      <c r="I276" s="251"/>
      <c r="L276" s="247"/>
      <c r="M276" s="252"/>
      <c r="N276" s="253"/>
      <c r="O276" s="253"/>
      <c r="P276" s="253"/>
      <c r="Q276" s="253"/>
      <c r="R276" s="253"/>
      <c r="S276" s="253"/>
      <c r="T276" s="254"/>
      <c r="AT276" s="248" t="s">
        <v>242</v>
      </c>
      <c r="AU276" s="248" t="s">
        <v>79</v>
      </c>
      <c r="AV276" s="14" t="s">
        <v>169</v>
      </c>
      <c r="AW276" s="14" t="s">
        <v>34</v>
      </c>
      <c r="AX276" s="14" t="s">
        <v>77</v>
      </c>
      <c r="AY276" s="248" t="s">
        <v>156</v>
      </c>
    </row>
    <row r="277" s="1" customFormat="1" ht="16.5" customHeight="1">
      <c r="B277" s="213"/>
      <c r="C277" s="255" t="s">
        <v>544</v>
      </c>
      <c r="D277" s="255" t="s">
        <v>272</v>
      </c>
      <c r="E277" s="256" t="s">
        <v>525</v>
      </c>
      <c r="F277" s="257" t="s">
        <v>526</v>
      </c>
      <c r="G277" s="258" t="s">
        <v>280</v>
      </c>
      <c r="H277" s="259">
        <v>61.200000000000003</v>
      </c>
      <c r="I277" s="260"/>
      <c r="J277" s="261">
        <f>ROUND(I277*H277,2)</f>
        <v>0</v>
      </c>
      <c r="K277" s="257" t="s">
        <v>163</v>
      </c>
      <c r="L277" s="262"/>
      <c r="M277" s="263" t="s">
        <v>5</v>
      </c>
      <c r="N277" s="264" t="s">
        <v>41</v>
      </c>
      <c r="O277" s="48"/>
      <c r="P277" s="223">
        <f>O277*H277</f>
        <v>0</v>
      </c>
      <c r="Q277" s="223">
        <v>0.14000000000000001</v>
      </c>
      <c r="R277" s="223">
        <f>Q277*H277</f>
        <v>8.5680000000000014</v>
      </c>
      <c r="S277" s="223">
        <v>0</v>
      </c>
      <c r="T277" s="224">
        <f>S277*H277</f>
        <v>0</v>
      </c>
      <c r="AR277" s="25" t="s">
        <v>275</v>
      </c>
      <c r="AT277" s="25" t="s">
        <v>272</v>
      </c>
      <c r="AU277" s="25" t="s">
        <v>79</v>
      </c>
      <c r="AY277" s="25" t="s">
        <v>156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5" t="s">
        <v>77</v>
      </c>
      <c r="BK277" s="225">
        <f>ROUND(I277*H277,2)</f>
        <v>0</v>
      </c>
      <c r="BL277" s="25" t="s">
        <v>169</v>
      </c>
      <c r="BM277" s="25" t="s">
        <v>527</v>
      </c>
    </row>
    <row r="278" s="1" customFormat="1">
      <c r="B278" s="47"/>
      <c r="D278" s="232" t="s">
        <v>308</v>
      </c>
      <c r="F278" s="265" t="s">
        <v>528</v>
      </c>
      <c r="I278" s="187"/>
      <c r="L278" s="47"/>
      <c r="M278" s="266"/>
      <c r="N278" s="48"/>
      <c r="O278" s="48"/>
      <c r="P278" s="48"/>
      <c r="Q278" s="48"/>
      <c r="R278" s="48"/>
      <c r="S278" s="48"/>
      <c r="T278" s="86"/>
      <c r="AT278" s="25" t="s">
        <v>308</v>
      </c>
      <c r="AU278" s="25" t="s">
        <v>79</v>
      </c>
    </row>
    <row r="279" s="13" customFormat="1">
      <c r="B279" s="239"/>
      <c r="D279" s="232" t="s">
        <v>242</v>
      </c>
      <c r="E279" s="240" t="s">
        <v>5</v>
      </c>
      <c r="F279" s="241" t="s">
        <v>1099</v>
      </c>
      <c r="H279" s="242">
        <v>61.200000000000003</v>
      </c>
      <c r="I279" s="243"/>
      <c r="L279" s="239"/>
      <c r="M279" s="244"/>
      <c r="N279" s="245"/>
      <c r="O279" s="245"/>
      <c r="P279" s="245"/>
      <c r="Q279" s="245"/>
      <c r="R279" s="245"/>
      <c r="S279" s="245"/>
      <c r="T279" s="246"/>
      <c r="AT279" s="240" t="s">
        <v>242</v>
      </c>
      <c r="AU279" s="240" t="s">
        <v>79</v>
      </c>
      <c r="AV279" s="13" t="s">
        <v>79</v>
      </c>
      <c r="AW279" s="13" t="s">
        <v>34</v>
      </c>
      <c r="AX279" s="13" t="s">
        <v>70</v>
      </c>
      <c r="AY279" s="240" t="s">
        <v>156</v>
      </c>
    </row>
    <row r="280" s="14" customFormat="1">
      <c r="B280" s="247"/>
      <c r="D280" s="232" t="s">
        <v>242</v>
      </c>
      <c r="E280" s="248" t="s">
        <v>5</v>
      </c>
      <c r="F280" s="249" t="s">
        <v>249</v>
      </c>
      <c r="H280" s="250">
        <v>61.200000000000003</v>
      </c>
      <c r="I280" s="251"/>
      <c r="L280" s="247"/>
      <c r="M280" s="252"/>
      <c r="N280" s="253"/>
      <c r="O280" s="253"/>
      <c r="P280" s="253"/>
      <c r="Q280" s="253"/>
      <c r="R280" s="253"/>
      <c r="S280" s="253"/>
      <c r="T280" s="254"/>
      <c r="AT280" s="248" t="s">
        <v>242</v>
      </c>
      <c r="AU280" s="248" t="s">
        <v>79</v>
      </c>
      <c r="AV280" s="14" t="s">
        <v>169</v>
      </c>
      <c r="AW280" s="14" t="s">
        <v>34</v>
      </c>
      <c r="AX280" s="14" t="s">
        <v>77</v>
      </c>
      <c r="AY280" s="248" t="s">
        <v>156</v>
      </c>
    </row>
    <row r="281" s="11" customFormat="1" ht="29.88" customHeight="1">
      <c r="B281" s="200"/>
      <c r="D281" s="201" t="s">
        <v>69</v>
      </c>
      <c r="E281" s="211" t="s">
        <v>275</v>
      </c>
      <c r="F281" s="211" t="s">
        <v>298</v>
      </c>
      <c r="I281" s="203"/>
      <c r="J281" s="212">
        <f>BK281</f>
        <v>0</v>
      </c>
      <c r="L281" s="200"/>
      <c r="M281" s="205"/>
      <c r="N281" s="206"/>
      <c r="O281" s="206"/>
      <c r="P281" s="207">
        <f>SUM(P282:P285)</f>
        <v>0</v>
      </c>
      <c r="Q281" s="206"/>
      <c r="R281" s="207">
        <f>SUM(R282:R285)</f>
        <v>1.29291</v>
      </c>
      <c r="S281" s="206"/>
      <c r="T281" s="208">
        <f>SUM(T282:T285)</f>
        <v>0</v>
      </c>
      <c r="AR281" s="201" t="s">
        <v>77</v>
      </c>
      <c r="AT281" s="209" t="s">
        <v>69</v>
      </c>
      <c r="AU281" s="209" t="s">
        <v>77</v>
      </c>
      <c r="AY281" s="201" t="s">
        <v>156</v>
      </c>
      <c r="BK281" s="210">
        <f>SUM(BK282:BK285)</f>
        <v>0</v>
      </c>
    </row>
    <row r="282" s="1" customFormat="1" ht="16.5" customHeight="1">
      <c r="B282" s="213"/>
      <c r="C282" s="214" t="s">
        <v>551</v>
      </c>
      <c r="D282" s="214" t="s">
        <v>159</v>
      </c>
      <c r="E282" s="215" t="s">
        <v>1100</v>
      </c>
      <c r="F282" s="216" t="s">
        <v>1101</v>
      </c>
      <c r="G282" s="217" t="s">
        <v>538</v>
      </c>
      <c r="H282" s="218">
        <v>1</v>
      </c>
      <c r="I282" s="219"/>
      <c r="J282" s="220">
        <f>ROUND(I282*H282,2)</f>
        <v>0</v>
      </c>
      <c r="K282" s="216" t="s">
        <v>1033</v>
      </c>
      <c r="L282" s="47"/>
      <c r="M282" s="221" t="s">
        <v>5</v>
      </c>
      <c r="N282" s="222" t="s">
        <v>41</v>
      </c>
      <c r="O282" s="48"/>
      <c r="P282" s="223">
        <f>O282*H282</f>
        <v>0</v>
      </c>
      <c r="Q282" s="223">
        <v>1.29291</v>
      </c>
      <c r="R282" s="223">
        <f>Q282*H282</f>
        <v>1.29291</v>
      </c>
      <c r="S282" s="223">
        <v>0</v>
      </c>
      <c r="T282" s="224">
        <f>S282*H282</f>
        <v>0</v>
      </c>
      <c r="AR282" s="25" t="s">
        <v>169</v>
      </c>
      <c r="AT282" s="25" t="s">
        <v>159</v>
      </c>
      <c r="AU282" s="25" t="s">
        <v>79</v>
      </c>
      <c r="AY282" s="25" t="s">
        <v>156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25" t="s">
        <v>77</v>
      </c>
      <c r="BK282" s="225">
        <f>ROUND(I282*H282,2)</f>
        <v>0</v>
      </c>
      <c r="BL282" s="25" t="s">
        <v>169</v>
      </c>
      <c r="BM282" s="25" t="s">
        <v>1102</v>
      </c>
    </row>
    <row r="283" s="12" customFormat="1">
      <c r="B283" s="231"/>
      <c r="D283" s="232" t="s">
        <v>242</v>
      </c>
      <c r="E283" s="233" t="s">
        <v>5</v>
      </c>
      <c r="F283" s="234" t="s">
        <v>1103</v>
      </c>
      <c r="H283" s="233" t="s">
        <v>5</v>
      </c>
      <c r="I283" s="235"/>
      <c r="L283" s="231"/>
      <c r="M283" s="236"/>
      <c r="N283" s="237"/>
      <c r="O283" s="237"/>
      <c r="P283" s="237"/>
      <c r="Q283" s="237"/>
      <c r="R283" s="237"/>
      <c r="S283" s="237"/>
      <c r="T283" s="238"/>
      <c r="AT283" s="233" t="s">
        <v>242</v>
      </c>
      <c r="AU283" s="233" t="s">
        <v>79</v>
      </c>
      <c r="AV283" s="12" t="s">
        <v>77</v>
      </c>
      <c r="AW283" s="12" t="s">
        <v>34</v>
      </c>
      <c r="AX283" s="12" t="s">
        <v>70</v>
      </c>
      <c r="AY283" s="233" t="s">
        <v>156</v>
      </c>
    </row>
    <row r="284" s="13" customFormat="1">
      <c r="B284" s="239"/>
      <c r="D284" s="232" t="s">
        <v>242</v>
      </c>
      <c r="E284" s="240" t="s">
        <v>5</v>
      </c>
      <c r="F284" s="241" t="s">
        <v>77</v>
      </c>
      <c r="H284" s="242">
        <v>1</v>
      </c>
      <c r="I284" s="243"/>
      <c r="L284" s="239"/>
      <c r="M284" s="244"/>
      <c r="N284" s="245"/>
      <c r="O284" s="245"/>
      <c r="P284" s="245"/>
      <c r="Q284" s="245"/>
      <c r="R284" s="245"/>
      <c r="S284" s="245"/>
      <c r="T284" s="246"/>
      <c r="AT284" s="240" t="s">
        <v>242</v>
      </c>
      <c r="AU284" s="240" t="s">
        <v>79</v>
      </c>
      <c r="AV284" s="13" t="s">
        <v>79</v>
      </c>
      <c r="AW284" s="13" t="s">
        <v>34</v>
      </c>
      <c r="AX284" s="13" t="s">
        <v>70</v>
      </c>
      <c r="AY284" s="240" t="s">
        <v>156</v>
      </c>
    </row>
    <row r="285" s="14" customFormat="1">
      <c r="B285" s="247"/>
      <c r="D285" s="232" t="s">
        <v>242</v>
      </c>
      <c r="E285" s="248" t="s">
        <v>5</v>
      </c>
      <c r="F285" s="249" t="s">
        <v>249</v>
      </c>
      <c r="H285" s="250">
        <v>1</v>
      </c>
      <c r="I285" s="251"/>
      <c r="L285" s="247"/>
      <c r="M285" s="252"/>
      <c r="N285" s="253"/>
      <c r="O285" s="253"/>
      <c r="P285" s="253"/>
      <c r="Q285" s="253"/>
      <c r="R285" s="253"/>
      <c r="S285" s="253"/>
      <c r="T285" s="254"/>
      <c r="AT285" s="248" t="s">
        <v>242</v>
      </c>
      <c r="AU285" s="248" t="s">
        <v>79</v>
      </c>
      <c r="AV285" s="14" t="s">
        <v>169</v>
      </c>
      <c r="AW285" s="14" t="s">
        <v>34</v>
      </c>
      <c r="AX285" s="14" t="s">
        <v>77</v>
      </c>
      <c r="AY285" s="248" t="s">
        <v>156</v>
      </c>
    </row>
    <row r="286" s="11" customFormat="1" ht="29.88" customHeight="1">
      <c r="B286" s="200"/>
      <c r="D286" s="201" t="s">
        <v>69</v>
      </c>
      <c r="E286" s="211" t="s">
        <v>299</v>
      </c>
      <c r="F286" s="211" t="s">
        <v>304</v>
      </c>
      <c r="I286" s="203"/>
      <c r="J286" s="212">
        <f>BK286</f>
        <v>0</v>
      </c>
      <c r="L286" s="200"/>
      <c r="M286" s="205"/>
      <c r="N286" s="206"/>
      <c r="O286" s="206"/>
      <c r="P286" s="207">
        <f>SUM(P287:P327)</f>
        <v>0</v>
      </c>
      <c r="Q286" s="206"/>
      <c r="R286" s="207">
        <f>SUM(R287:R327)</f>
        <v>28.579962000000002</v>
      </c>
      <c r="S286" s="206"/>
      <c r="T286" s="208">
        <f>SUM(T287:T327)</f>
        <v>0.70000000000000007</v>
      </c>
      <c r="AR286" s="201" t="s">
        <v>77</v>
      </c>
      <c r="AT286" s="209" t="s">
        <v>69</v>
      </c>
      <c r="AU286" s="209" t="s">
        <v>77</v>
      </c>
      <c r="AY286" s="201" t="s">
        <v>156</v>
      </c>
      <c r="BK286" s="210">
        <f>SUM(BK287:BK327)</f>
        <v>0</v>
      </c>
    </row>
    <row r="287" s="1" customFormat="1" ht="25.5" customHeight="1">
      <c r="B287" s="213"/>
      <c r="C287" s="214" t="s">
        <v>556</v>
      </c>
      <c r="D287" s="214" t="s">
        <v>159</v>
      </c>
      <c r="E287" s="215" t="s">
        <v>536</v>
      </c>
      <c r="F287" s="216" t="s">
        <v>537</v>
      </c>
      <c r="G287" s="217" t="s">
        <v>538</v>
      </c>
      <c r="H287" s="218">
        <v>4</v>
      </c>
      <c r="I287" s="219"/>
      <c r="J287" s="220">
        <f>ROUND(I287*H287,2)</f>
        <v>0</v>
      </c>
      <c r="K287" s="216" t="s">
        <v>163</v>
      </c>
      <c r="L287" s="47"/>
      <c r="M287" s="221" t="s">
        <v>5</v>
      </c>
      <c r="N287" s="222" t="s">
        <v>41</v>
      </c>
      <c r="O287" s="48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AR287" s="25" t="s">
        <v>169</v>
      </c>
      <c r="AT287" s="25" t="s">
        <v>159</v>
      </c>
      <c r="AU287" s="25" t="s">
        <v>79</v>
      </c>
      <c r="AY287" s="25" t="s">
        <v>156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25" t="s">
        <v>77</v>
      </c>
      <c r="BK287" s="225">
        <f>ROUND(I287*H287,2)</f>
        <v>0</v>
      </c>
      <c r="BL287" s="25" t="s">
        <v>169</v>
      </c>
      <c r="BM287" s="25" t="s">
        <v>539</v>
      </c>
    </row>
    <row r="288" s="1" customFormat="1" ht="16.5" customHeight="1">
      <c r="B288" s="213"/>
      <c r="C288" s="255" t="s">
        <v>561</v>
      </c>
      <c r="D288" s="255" t="s">
        <v>272</v>
      </c>
      <c r="E288" s="256" t="s">
        <v>541</v>
      </c>
      <c r="F288" s="257" t="s">
        <v>542</v>
      </c>
      <c r="G288" s="258" t="s">
        <v>538</v>
      </c>
      <c r="H288" s="259">
        <v>4</v>
      </c>
      <c r="I288" s="260"/>
      <c r="J288" s="261">
        <f>ROUND(I288*H288,2)</f>
        <v>0</v>
      </c>
      <c r="K288" s="257" t="s">
        <v>163</v>
      </c>
      <c r="L288" s="262"/>
      <c r="M288" s="263" t="s">
        <v>5</v>
      </c>
      <c r="N288" s="264" t="s">
        <v>41</v>
      </c>
      <c r="O288" s="48"/>
      <c r="P288" s="223">
        <f>O288*H288</f>
        <v>0</v>
      </c>
      <c r="Q288" s="223">
        <v>0.0022000000000000001</v>
      </c>
      <c r="R288" s="223">
        <f>Q288*H288</f>
        <v>0.0088000000000000005</v>
      </c>
      <c r="S288" s="223">
        <v>0</v>
      </c>
      <c r="T288" s="224">
        <f>S288*H288</f>
        <v>0</v>
      </c>
      <c r="AR288" s="25" t="s">
        <v>275</v>
      </c>
      <c r="AT288" s="25" t="s">
        <v>272</v>
      </c>
      <c r="AU288" s="25" t="s">
        <v>79</v>
      </c>
      <c r="AY288" s="25" t="s">
        <v>156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25" t="s">
        <v>77</v>
      </c>
      <c r="BK288" s="225">
        <f>ROUND(I288*H288,2)</f>
        <v>0</v>
      </c>
      <c r="BL288" s="25" t="s">
        <v>169</v>
      </c>
      <c r="BM288" s="25" t="s">
        <v>543</v>
      </c>
    </row>
    <row r="289" s="1" customFormat="1" ht="38.25" customHeight="1">
      <c r="B289" s="213"/>
      <c r="C289" s="214" t="s">
        <v>565</v>
      </c>
      <c r="D289" s="214" t="s">
        <v>159</v>
      </c>
      <c r="E289" s="215" t="s">
        <v>545</v>
      </c>
      <c r="F289" s="216" t="s">
        <v>546</v>
      </c>
      <c r="G289" s="217" t="s">
        <v>302</v>
      </c>
      <c r="H289" s="218">
        <v>117</v>
      </c>
      <c r="I289" s="219"/>
      <c r="J289" s="220">
        <f>ROUND(I289*H289,2)</f>
        <v>0</v>
      </c>
      <c r="K289" s="216" t="s">
        <v>163</v>
      </c>
      <c r="L289" s="47"/>
      <c r="M289" s="221" t="s">
        <v>5</v>
      </c>
      <c r="N289" s="222" t="s">
        <v>41</v>
      </c>
      <c r="O289" s="48"/>
      <c r="P289" s="223">
        <f>O289*H289</f>
        <v>0</v>
      </c>
      <c r="Q289" s="223">
        <v>0.15540000000000001</v>
      </c>
      <c r="R289" s="223">
        <f>Q289*H289</f>
        <v>18.181800000000003</v>
      </c>
      <c r="S289" s="223">
        <v>0</v>
      </c>
      <c r="T289" s="224">
        <f>S289*H289</f>
        <v>0</v>
      </c>
      <c r="AR289" s="25" t="s">
        <v>169</v>
      </c>
      <c r="AT289" s="25" t="s">
        <v>159</v>
      </c>
      <c r="AU289" s="25" t="s">
        <v>79</v>
      </c>
      <c r="AY289" s="25" t="s">
        <v>156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25" t="s">
        <v>77</v>
      </c>
      <c r="BK289" s="225">
        <f>ROUND(I289*H289,2)</f>
        <v>0</v>
      </c>
      <c r="BL289" s="25" t="s">
        <v>169</v>
      </c>
      <c r="BM289" s="25" t="s">
        <v>547</v>
      </c>
    </row>
    <row r="290" s="12" customFormat="1">
      <c r="B290" s="231"/>
      <c r="D290" s="232" t="s">
        <v>242</v>
      </c>
      <c r="E290" s="233" t="s">
        <v>5</v>
      </c>
      <c r="F290" s="234" t="s">
        <v>1104</v>
      </c>
      <c r="H290" s="233" t="s">
        <v>5</v>
      </c>
      <c r="I290" s="235"/>
      <c r="L290" s="231"/>
      <c r="M290" s="236"/>
      <c r="N290" s="237"/>
      <c r="O290" s="237"/>
      <c r="P290" s="237"/>
      <c r="Q290" s="237"/>
      <c r="R290" s="237"/>
      <c r="S290" s="237"/>
      <c r="T290" s="238"/>
      <c r="AT290" s="233" t="s">
        <v>242</v>
      </c>
      <c r="AU290" s="233" t="s">
        <v>79</v>
      </c>
      <c r="AV290" s="12" t="s">
        <v>77</v>
      </c>
      <c r="AW290" s="12" t="s">
        <v>34</v>
      </c>
      <c r="AX290" s="12" t="s">
        <v>70</v>
      </c>
      <c r="AY290" s="233" t="s">
        <v>156</v>
      </c>
    </row>
    <row r="291" s="13" customFormat="1">
      <c r="B291" s="239"/>
      <c r="D291" s="232" t="s">
        <v>242</v>
      </c>
      <c r="E291" s="240" t="s">
        <v>5</v>
      </c>
      <c r="F291" s="241" t="s">
        <v>551</v>
      </c>
      <c r="H291" s="242">
        <v>40</v>
      </c>
      <c r="I291" s="243"/>
      <c r="L291" s="239"/>
      <c r="M291" s="244"/>
      <c r="N291" s="245"/>
      <c r="O291" s="245"/>
      <c r="P291" s="245"/>
      <c r="Q291" s="245"/>
      <c r="R291" s="245"/>
      <c r="S291" s="245"/>
      <c r="T291" s="246"/>
      <c r="AT291" s="240" t="s">
        <v>242</v>
      </c>
      <c r="AU291" s="240" t="s">
        <v>79</v>
      </c>
      <c r="AV291" s="13" t="s">
        <v>79</v>
      </c>
      <c r="AW291" s="13" t="s">
        <v>34</v>
      </c>
      <c r="AX291" s="13" t="s">
        <v>70</v>
      </c>
      <c r="AY291" s="240" t="s">
        <v>156</v>
      </c>
    </row>
    <row r="292" s="12" customFormat="1">
      <c r="B292" s="231"/>
      <c r="D292" s="232" t="s">
        <v>242</v>
      </c>
      <c r="E292" s="233" t="s">
        <v>5</v>
      </c>
      <c r="F292" s="234" t="s">
        <v>1105</v>
      </c>
      <c r="H292" s="233" t="s">
        <v>5</v>
      </c>
      <c r="I292" s="235"/>
      <c r="L292" s="231"/>
      <c r="M292" s="236"/>
      <c r="N292" s="237"/>
      <c r="O292" s="237"/>
      <c r="P292" s="237"/>
      <c r="Q292" s="237"/>
      <c r="R292" s="237"/>
      <c r="S292" s="237"/>
      <c r="T292" s="238"/>
      <c r="AT292" s="233" t="s">
        <v>242</v>
      </c>
      <c r="AU292" s="233" t="s">
        <v>79</v>
      </c>
      <c r="AV292" s="12" t="s">
        <v>77</v>
      </c>
      <c r="AW292" s="12" t="s">
        <v>34</v>
      </c>
      <c r="AX292" s="12" t="s">
        <v>70</v>
      </c>
      <c r="AY292" s="233" t="s">
        <v>156</v>
      </c>
    </row>
    <row r="293" s="13" customFormat="1">
      <c r="B293" s="239"/>
      <c r="D293" s="232" t="s">
        <v>242</v>
      </c>
      <c r="E293" s="240" t="s">
        <v>5</v>
      </c>
      <c r="F293" s="241" t="s">
        <v>478</v>
      </c>
      <c r="H293" s="242">
        <v>27</v>
      </c>
      <c r="I293" s="243"/>
      <c r="L293" s="239"/>
      <c r="M293" s="244"/>
      <c r="N293" s="245"/>
      <c r="O293" s="245"/>
      <c r="P293" s="245"/>
      <c r="Q293" s="245"/>
      <c r="R293" s="245"/>
      <c r="S293" s="245"/>
      <c r="T293" s="246"/>
      <c r="AT293" s="240" t="s">
        <v>242</v>
      </c>
      <c r="AU293" s="240" t="s">
        <v>79</v>
      </c>
      <c r="AV293" s="13" t="s">
        <v>79</v>
      </c>
      <c r="AW293" s="13" t="s">
        <v>34</v>
      </c>
      <c r="AX293" s="13" t="s">
        <v>70</v>
      </c>
      <c r="AY293" s="240" t="s">
        <v>156</v>
      </c>
    </row>
    <row r="294" s="12" customFormat="1">
      <c r="B294" s="231"/>
      <c r="D294" s="232" t="s">
        <v>242</v>
      </c>
      <c r="E294" s="233" t="s">
        <v>5</v>
      </c>
      <c r="F294" s="234" t="s">
        <v>1106</v>
      </c>
      <c r="H294" s="233" t="s">
        <v>5</v>
      </c>
      <c r="I294" s="235"/>
      <c r="L294" s="231"/>
      <c r="M294" s="236"/>
      <c r="N294" s="237"/>
      <c r="O294" s="237"/>
      <c r="P294" s="237"/>
      <c r="Q294" s="237"/>
      <c r="R294" s="237"/>
      <c r="S294" s="237"/>
      <c r="T294" s="238"/>
      <c r="AT294" s="233" t="s">
        <v>242</v>
      </c>
      <c r="AU294" s="233" t="s">
        <v>79</v>
      </c>
      <c r="AV294" s="12" t="s">
        <v>77</v>
      </c>
      <c r="AW294" s="12" t="s">
        <v>34</v>
      </c>
      <c r="AX294" s="12" t="s">
        <v>70</v>
      </c>
      <c r="AY294" s="233" t="s">
        <v>156</v>
      </c>
    </row>
    <row r="295" s="13" customFormat="1">
      <c r="B295" s="239"/>
      <c r="D295" s="232" t="s">
        <v>242</v>
      </c>
      <c r="E295" s="240" t="s">
        <v>5</v>
      </c>
      <c r="F295" s="241" t="s">
        <v>77</v>
      </c>
      <c r="H295" s="242">
        <v>1</v>
      </c>
      <c r="I295" s="243"/>
      <c r="L295" s="239"/>
      <c r="M295" s="244"/>
      <c r="N295" s="245"/>
      <c r="O295" s="245"/>
      <c r="P295" s="245"/>
      <c r="Q295" s="245"/>
      <c r="R295" s="245"/>
      <c r="S295" s="245"/>
      <c r="T295" s="246"/>
      <c r="AT295" s="240" t="s">
        <v>242</v>
      </c>
      <c r="AU295" s="240" t="s">
        <v>79</v>
      </c>
      <c r="AV295" s="13" t="s">
        <v>79</v>
      </c>
      <c r="AW295" s="13" t="s">
        <v>34</v>
      </c>
      <c r="AX295" s="13" t="s">
        <v>70</v>
      </c>
      <c r="AY295" s="240" t="s">
        <v>156</v>
      </c>
    </row>
    <row r="296" s="12" customFormat="1">
      <c r="B296" s="231"/>
      <c r="D296" s="232" t="s">
        <v>242</v>
      </c>
      <c r="E296" s="233" t="s">
        <v>5</v>
      </c>
      <c r="F296" s="234" t="s">
        <v>1107</v>
      </c>
      <c r="H296" s="233" t="s">
        <v>5</v>
      </c>
      <c r="I296" s="235"/>
      <c r="L296" s="231"/>
      <c r="M296" s="236"/>
      <c r="N296" s="237"/>
      <c r="O296" s="237"/>
      <c r="P296" s="237"/>
      <c r="Q296" s="237"/>
      <c r="R296" s="237"/>
      <c r="S296" s="237"/>
      <c r="T296" s="238"/>
      <c r="AT296" s="233" t="s">
        <v>242</v>
      </c>
      <c r="AU296" s="233" t="s">
        <v>79</v>
      </c>
      <c r="AV296" s="12" t="s">
        <v>77</v>
      </c>
      <c r="AW296" s="12" t="s">
        <v>34</v>
      </c>
      <c r="AX296" s="12" t="s">
        <v>70</v>
      </c>
      <c r="AY296" s="233" t="s">
        <v>156</v>
      </c>
    </row>
    <row r="297" s="13" customFormat="1">
      <c r="B297" s="239"/>
      <c r="D297" s="232" t="s">
        <v>242</v>
      </c>
      <c r="E297" s="240" t="s">
        <v>5</v>
      </c>
      <c r="F297" s="241" t="s">
        <v>77</v>
      </c>
      <c r="H297" s="242">
        <v>1</v>
      </c>
      <c r="I297" s="243"/>
      <c r="L297" s="239"/>
      <c r="M297" s="244"/>
      <c r="N297" s="245"/>
      <c r="O297" s="245"/>
      <c r="P297" s="245"/>
      <c r="Q297" s="245"/>
      <c r="R297" s="245"/>
      <c r="S297" s="245"/>
      <c r="T297" s="246"/>
      <c r="AT297" s="240" t="s">
        <v>242</v>
      </c>
      <c r="AU297" s="240" t="s">
        <v>79</v>
      </c>
      <c r="AV297" s="13" t="s">
        <v>79</v>
      </c>
      <c r="AW297" s="13" t="s">
        <v>34</v>
      </c>
      <c r="AX297" s="13" t="s">
        <v>70</v>
      </c>
      <c r="AY297" s="240" t="s">
        <v>156</v>
      </c>
    </row>
    <row r="298" s="12" customFormat="1">
      <c r="B298" s="231"/>
      <c r="D298" s="232" t="s">
        <v>242</v>
      </c>
      <c r="E298" s="233" t="s">
        <v>5</v>
      </c>
      <c r="F298" s="234" t="s">
        <v>1108</v>
      </c>
      <c r="H298" s="233" t="s">
        <v>5</v>
      </c>
      <c r="I298" s="235"/>
      <c r="L298" s="231"/>
      <c r="M298" s="236"/>
      <c r="N298" s="237"/>
      <c r="O298" s="237"/>
      <c r="P298" s="237"/>
      <c r="Q298" s="237"/>
      <c r="R298" s="237"/>
      <c r="S298" s="237"/>
      <c r="T298" s="238"/>
      <c r="AT298" s="233" t="s">
        <v>242</v>
      </c>
      <c r="AU298" s="233" t="s">
        <v>79</v>
      </c>
      <c r="AV298" s="12" t="s">
        <v>77</v>
      </c>
      <c r="AW298" s="12" t="s">
        <v>34</v>
      </c>
      <c r="AX298" s="12" t="s">
        <v>70</v>
      </c>
      <c r="AY298" s="233" t="s">
        <v>156</v>
      </c>
    </row>
    <row r="299" s="13" customFormat="1">
      <c r="B299" s="239"/>
      <c r="D299" s="232" t="s">
        <v>242</v>
      </c>
      <c r="E299" s="240" t="s">
        <v>5</v>
      </c>
      <c r="F299" s="241" t="s">
        <v>588</v>
      </c>
      <c r="H299" s="242">
        <v>48</v>
      </c>
      <c r="I299" s="243"/>
      <c r="L299" s="239"/>
      <c r="M299" s="244"/>
      <c r="N299" s="245"/>
      <c r="O299" s="245"/>
      <c r="P299" s="245"/>
      <c r="Q299" s="245"/>
      <c r="R299" s="245"/>
      <c r="S299" s="245"/>
      <c r="T299" s="246"/>
      <c r="AT299" s="240" t="s">
        <v>242</v>
      </c>
      <c r="AU299" s="240" t="s">
        <v>79</v>
      </c>
      <c r="AV299" s="13" t="s">
        <v>79</v>
      </c>
      <c r="AW299" s="13" t="s">
        <v>34</v>
      </c>
      <c r="AX299" s="13" t="s">
        <v>70</v>
      </c>
      <c r="AY299" s="240" t="s">
        <v>156</v>
      </c>
    </row>
    <row r="300" s="14" customFormat="1">
      <c r="B300" s="247"/>
      <c r="D300" s="232" t="s">
        <v>242</v>
      </c>
      <c r="E300" s="248" t="s">
        <v>5</v>
      </c>
      <c r="F300" s="249" t="s">
        <v>249</v>
      </c>
      <c r="H300" s="250">
        <v>117</v>
      </c>
      <c r="I300" s="251"/>
      <c r="L300" s="247"/>
      <c r="M300" s="252"/>
      <c r="N300" s="253"/>
      <c r="O300" s="253"/>
      <c r="P300" s="253"/>
      <c r="Q300" s="253"/>
      <c r="R300" s="253"/>
      <c r="S300" s="253"/>
      <c r="T300" s="254"/>
      <c r="AT300" s="248" t="s">
        <v>242</v>
      </c>
      <c r="AU300" s="248" t="s">
        <v>79</v>
      </c>
      <c r="AV300" s="14" t="s">
        <v>169</v>
      </c>
      <c r="AW300" s="14" t="s">
        <v>34</v>
      </c>
      <c r="AX300" s="14" t="s">
        <v>77</v>
      </c>
      <c r="AY300" s="248" t="s">
        <v>156</v>
      </c>
    </row>
    <row r="301" s="1" customFormat="1" ht="16.5" customHeight="1">
      <c r="B301" s="213"/>
      <c r="C301" s="255" t="s">
        <v>569</v>
      </c>
      <c r="D301" s="255" t="s">
        <v>272</v>
      </c>
      <c r="E301" s="256" t="s">
        <v>552</v>
      </c>
      <c r="F301" s="257" t="s">
        <v>553</v>
      </c>
      <c r="G301" s="258" t="s">
        <v>538</v>
      </c>
      <c r="H301" s="259">
        <v>40.799999999999997</v>
      </c>
      <c r="I301" s="260"/>
      <c r="J301" s="261">
        <f>ROUND(I301*H301,2)</f>
        <v>0</v>
      </c>
      <c r="K301" s="257" t="s">
        <v>163</v>
      </c>
      <c r="L301" s="262"/>
      <c r="M301" s="263" t="s">
        <v>5</v>
      </c>
      <c r="N301" s="264" t="s">
        <v>41</v>
      </c>
      <c r="O301" s="48"/>
      <c r="P301" s="223">
        <f>O301*H301</f>
        <v>0</v>
      </c>
      <c r="Q301" s="223">
        <v>0.082100000000000006</v>
      </c>
      <c r="R301" s="223">
        <f>Q301*H301</f>
        <v>3.3496800000000002</v>
      </c>
      <c r="S301" s="223">
        <v>0</v>
      </c>
      <c r="T301" s="224">
        <f>S301*H301</f>
        <v>0</v>
      </c>
      <c r="AR301" s="25" t="s">
        <v>275</v>
      </c>
      <c r="AT301" s="25" t="s">
        <v>272</v>
      </c>
      <c r="AU301" s="25" t="s">
        <v>79</v>
      </c>
      <c r="AY301" s="25" t="s">
        <v>156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25" t="s">
        <v>77</v>
      </c>
      <c r="BK301" s="225">
        <f>ROUND(I301*H301,2)</f>
        <v>0</v>
      </c>
      <c r="BL301" s="25" t="s">
        <v>169</v>
      </c>
      <c r="BM301" s="25" t="s">
        <v>554</v>
      </c>
    </row>
    <row r="302" s="13" customFormat="1">
      <c r="B302" s="239"/>
      <c r="D302" s="232" t="s">
        <v>242</v>
      </c>
      <c r="E302" s="240" t="s">
        <v>5</v>
      </c>
      <c r="F302" s="241" t="s">
        <v>1109</v>
      </c>
      <c r="H302" s="242">
        <v>40.799999999999997</v>
      </c>
      <c r="I302" s="243"/>
      <c r="L302" s="239"/>
      <c r="M302" s="244"/>
      <c r="N302" s="245"/>
      <c r="O302" s="245"/>
      <c r="P302" s="245"/>
      <c r="Q302" s="245"/>
      <c r="R302" s="245"/>
      <c r="S302" s="245"/>
      <c r="T302" s="246"/>
      <c r="AT302" s="240" t="s">
        <v>242</v>
      </c>
      <c r="AU302" s="240" t="s">
        <v>79</v>
      </c>
      <c r="AV302" s="13" t="s">
        <v>79</v>
      </c>
      <c r="AW302" s="13" t="s">
        <v>34</v>
      </c>
      <c r="AX302" s="13" t="s">
        <v>70</v>
      </c>
      <c r="AY302" s="240" t="s">
        <v>156</v>
      </c>
    </row>
    <row r="303" s="14" customFormat="1">
      <c r="B303" s="247"/>
      <c r="D303" s="232" t="s">
        <v>242</v>
      </c>
      <c r="E303" s="248" t="s">
        <v>5</v>
      </c>
      <c r="F303" s="249" t="s">
        <v>249</v>
      </c>
      <c r="H303" s="250">
        <v>40.799999999999997</v>
      </c>
      <c r="I303" s="251"/>
      <c r="L303" s="247"/>
      <c r="M303" s="252"/>
      <c r="N303" s="253"/>
      <c r="O303" s="253"/>
      <c r="P303" s="253"/>
      <c r="Q303" s="253"/>
      <c r="R303" s="253"/>
      <c r="S303" s="253"/>
      <c r="T303" s="254"/>
      <c r="AT303" s="248" t="s">
        <v>242</v>
      </c>
      <c r="AU303" s="248" t="s">
        <v>79</v>
      </c>
      <c r="AV303" s="14" t="s">
        <v>169</v>
      </c>
      <c r="AW303" s="14" t="s">
        <v>34</v>
      </c>
      <c r="AX303" s="14" t="s">
        <v>77</v>
      </c>
      <c r="AY303" s="248" t="s">
        <v>156</v>
      </c>
    </row>
    <row r="304" s="1" customFormat="1" ht="16.5" customHeight="1">
      <c r="B304" s="213"/>
      <c r="C304" s="255" t="s">
        <v>575</v>
      </c>
      <c r="D304" s="255" t="s">
        <v>272</v>
      </c>
      <c r="E304" s="256" t="s">
        <v>557</v>
      </c>
      <c r="F304" s="257" t="s">
        <v>558</v>
      </c>
      <c r="G304" s="258" t="s">
        <v>538</v>
      </c>
      <c r="H304" s="259">
        <v>27.539999999999999</v>
      </c>
      <c r="I304" s="260"/>
      <c r="J304" s="261">
        <f>ROUND(I304*H304,2)</f>
        <v>0</v>
      </c>
      <c r="K304" s="257" t="s">
        <v>163</v>
      </c>
      <c r="L304" s="262"/>
      <c r="M304" s="263" t="s">
        <v>5</v>
      </c>
      <c r="N304" s="264" t="s">
        <v>41</v>
      </c>
      <c r="O304" s="48"/>
      <c r="P304" s="223">
        <f>O304*H304</f>
        <v>0</v>
      </c>
      <c r="Q304" s="223">
        <v>0.048300000000000003</v>
      </c>
      <c r="R304" s="223">
        <f>Q304*H304</f>
        <v>1.330182</v>
      </c>
      <c r="S304" s="223">
        <v>0</v>
      </c>
      <c r="T304" s="224">
        <f>S304*H304</f>
        <v>0</v>
      </c>
      <c r="AR304" s="25" t="s">
        <v>275</v>
      </c>
      <c r="AT304" s="25" t="s">
        <v>272</v>
      </c>
      <c r="AU304" s="25" t="s">
        <v>79</v>
      </c>
      <c r="AY304" s="25" t="s">
        <v>156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25" t="s">
        <v>77</v>
      </c>
      <c r="BK304" s="225">
        <f>ROUND(I304*H304,2)</f>
        <v>0</v>
      </c>
      <c r="BL304" s="25" t="s">
        <v>169</v>
      </c>
      <c r="BM304" s="25" t="s">
        <v>559</v>
      </c>
    </row>
    <row r="305" s="13" customFormat="1">
      <c r="B305" s="239"/>
      <c r="D305" s="232" t="s">
        <v>242</v>
      </c>
      <c r="E305" s="240" t="s">
        <v>5</v>
      </c>
      <c r="F305" s="241" t="s">
        <v>1110</v>
      </c>
      <c r="H305" s="242">
        <v>27.539999999999999</v>
      </c>
      <c r="I305" s="243"/>
      <c r="L305" s="239"/>
      <c r="M305" s="244"/>
      <c r="N305" s="245"/>
      <c r="O305" s="245"/>
      <c r="P305" s="245"/>
      <c r="Q305" s="245"/>
      <c r="R305" s="245"/>
      <c r="S305" s="245"/>
      <c r="T305" s="246"/>
      <c r="AT305" s="240" t="s">
        <v>242</v>
      </c>
      <c r="AU305" s="240" t="s">
        <v>79</v>
      </c>
      <c r="AV305" s="13" t="s">
        <v>79</v>
      </c>
      <c r="AW305" s="13" t="s">
        <v>34</v>
      </c>
      <c r="AX305" s="13" t="s">
        <v>70</v>
      </c>
      <c r="AY305" s="240" t="s">
        <v>156</v>
      </c>
    </row>
    <row r="306" s="14" customFormat="1">
      <c r="B306" s="247"/>
      <c r="D306" s="232" t="s">
        <v>242</v>
      </c>
      <c r="E306" s="248" t="s">
        <v>5</v>
      </c>
      <c r="F306" s="249" t="s">
        <v>249</v>
      </c>
      <c r="H306" s="250">
        <v>27.539999999999999</v>
      </c>
      <c r="I306" s="251"/>
      <c r="L306" s="247"/>
      <c r="M306" s="252"/>
      <c r="N306" s="253"/>
      <c r="O306" s="253"/>
      <c r="P306" s="253"/>
      <c r="Q306" s="253"/>
      <c r="R306" s="253"/>
      <c r="S306" s="253"/>
      <c r="T306" s="254"/>
      <c r="AT306" s="248" t="s">
        <v>242</v>
      </c>
      <c r="AU306" s="248" t="s">
        <v>79</v>
      </c>
      <c r="AV306" s="14" t="s">
        <v>169</v>
      </c>
      <c r="AW306" s="14" t="s">
        <v>34</v>
      </c>
      <c r="AX306" s="14" t="s">
        <v>77</v>
      </c>
      <c r="AY306" s="248" t="s">
        <v>156</v>
      </c>
    </row>
    <row r="307" s="1" customFormat="1" ht="16.5" customHeight="1">
      <c r="B307" s="213"/>
      <c r="C307" s="255" t="s">
        <v>549</v>
      </c>
      <c r="D307" s="255" t="s">
        <v>272</v>
      </c>
      <c r="E307" s="256" t="s">
        <v>1111</v>
      </c>
      <c r="F307" s="257" t="s">
        <v>1112</v>
      </c>
      <c r="G307" s="258" t="s">
        <v>538</v>
      </c>
      <c r="H307" s="259">
        <v>2.04</v>
      </c>
      <c r="I307" s="260"/>
      <c r="J307" s="261">
        <f>ROUND(I307*H307,2)</f>
        <v>0</v>
      </c>
      <c r="K307" s="257" t="s">
        <v>163</v>
      </c>
      <c r="L307" s="262"/>
      <c r="M307" s="263" t="s">
        <v>5</v>
      </c>
      <c r="N307" s="264" t="s">
        <v>41</v>
      </c>
      <c r="O307" s="48"/>
      <c r="P307" s="223">
        <f>O307*H307</f>
        <v>0</v>
      </c>
      <c r="Q307" s="223">
        <v>0.064000000000000001</v>
      </c>
      <c r="R307" s="223">
        <f>Q307*H307</f>
        <v>0.13056000000000001</v>
      </c>
      <c r="S307" s="223">
        <v>0</v>
      </c>
      <c r="T307" s="224">
        <f>S307*H307</f>
        <v>0</v>
      </c>
      <c r="AR307" s="25" t="s">
        <v>275</v>
      </c>
      <c r="AT307" s="25" t="s">
        <v>272</v>
      </c>
      <c r="AU307" s="25" t="s">
        <v>79</v>
      </c>
      <c r="AY307" s="25" t="s">
        <v>156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25" t="s">
        <v>77</v>
      </c>
      <c r="BK307" s="225">
        <f>ROUND(I307*H307,2)</f>
        <v>0</v>
      </c>
      <c r="BL307" s="25" t="s">
        <v>169</v>
      </c>
      <c r="BM307" s="25" t="s">
        <v>1113</v>
      </c>
    </row>
    <row r="308" s="12" customFormat="1">
      <c r="B308" s="231"/>
      <c r="D308" s="232" t="s">
        <v>242</v>
      </c>
      <c r="E308" s="233" t="s">
        <v>5</v>
      </c>
      <c r="F308" s="234" t="s">
        <v>1114</v>
      </c>
      <c r="H308" s="233" t="s">
        <v>5</v>
      </c>
      <c r="I308" s="235"/>
      <c r="L308" s="231"/>
      <c r="M308" s="236"/>
      <c r="N308" s="237"/>
      <c r="O308" s="237"/>
      <c r="P308" s="237"/>
      <c r="Q308" s="237"/>
      <c r="R308" s="237"/>
      <c r="S308" s="237"/>
      <c r="T308" s="238"/>
      <c r="AT308" s="233" t="s">
        <v>242</v>
      </c>
      <c r="AU308" s="233" t="s">
        <v>79</v>
      </c>
      <c r="AV308" s="12" t="s">
        <v>77</v>
      </c>
      <c r="AW308" s="12" t="s">
        <v>34</v>
      </c>
      <c r="AX308" s="12" t="s">
        <v>70</v>
      </c>
      <c r="AY308" s="233" t="s">
        <v>156</v>
      </c>
    </row>
    <row r="309" s="13" customFormat="1">
      <c r="B309" s="239"/>
      <c r="D309" s="232" t="s">
        <v>242</v>
      </c>
      <c r="E309" s="240" t="s">
        <v>5</v>
      </c>
      <c r="F309" s="241" t="s">
        <v>1115</v>
      </c>
      <c r="H309" s="242">
        <v>2.04</v>
      </c>
      <c r="I309" s="243"/>
      <c r="L309" s="239"/>
      <c r="M309" s="244"/>
      <c r="N309" s="245"/>
      <c r="O309" s="245"/>
      <c r="P309" s="245"/>
      <c r="Q309" s="245"/>
      <c r="R309" s="245"/>
      <c r="S309" s="245"/>
      <c r="T309" s="246"/>
      <c r="AT309" s="240" t="s">
        <v>242</v>
      </c>
      <c r="AU309" s="240" t="s">
        <v>79</v>
      </c>
      <c r="AV309" s="13" t="s">
        <v>79</v>
      </c>
      <c r="AW309" s="13" t="s">
        <v>34</v>
      </c>
      <c r="AX309" s="13" t="s">
        <v>70</v>
      </c>
      <c r="AY309" s="240" t="s">
        <v>156</v>
      </c>
    </row>
    <row r="310" s="14" customFormat="1">
      <c r="B310" s="247"/>
      <c r="D310" s="232" t="s">
        <v>242</v>
      </c>
      <c r="E310" s="248" t="s">
        <v>5</v>
      </c>
      <c r="F310" s="249" t="s">
        <v>249</v>
      </c>
      <c r="H310" s="250">
        <v>2.04</v>
      </c>
      <c r="I310" s="251"/>
      <c r="L310" s="247"/>
      <c r="M310" s="252"/>
      <c r="N310" s="253"/>
      <c r="O310" s="253"/>
      <c r="P310" s="253"/>
      <c r="Q310" s="253"/>
      <c r="R310" s="253"/>
      <c r="S310" s="253"/>
      <c r="T310" s="254"/>
      <c r="AT310" s="248" t="s">
        <v>242</v>
      </c>
      <c r="AU310" s="248" t="s">
        <v>79</v>
      </c>
      <c r="AV310" s="14" t="s">
        <v>169</v>
      </c>
      <c r="AW310" s="14" t="s">
        <v>34</v>
      </c>
      <c r="AX310" s="14" t="s">
        <v>77</v>
      </c>
      <c r="AY310" s="248" t="s">
        <v>156</v>
      </c>
    </row>
    <row r="311" s="1" customFormat="1" ht="16.5" customHeight="1">
      <c r="B311" s="213"/>
      <c r="C311" s="255" t="s">
        <v>584</v>
      </c>
      <c r="D311" s="255" t="s">
        <v>272</v>
      </c>
      <c r="E311" s="256" t="s">
        <v>1116</v>
      </c>
      <c r="F311" s="257" t="s">
        <v>1117</v>
      </c>
      <c r="G311" s="258" t="s">
        <v>538</v>
      </c>
      <c r="H311" s="259">
        <v>48.960000000000001</v>
      </c>
      <c r="I311" s="260"/>
      <c r="J311" s="261">
        <f>ROUND(I311*H311,2)</f>
        <v>0</v>
      </c>
      <c r="K311" s="257" t="s">
        <v>163</v>
      </c>
      <c r="L311" s="262"/>
      <c r="M311" s="263" t="s">
        <v>5</v>
      </c>
      <c r="N311" s="264" t="s">
        <v>41</v>
      </c>
      <c r="O311" s="48"/>
      <c r="P311" s="223">
        <f>O311*H311</f>
        <v>0</v>
      </c>
      <c r="Q311" s="223">
        <v>0.108</v>
      </c>
      <c r="R311" s="223">
        <f>Q311*H311</f>
        <v>5.2876799999999999</v>
      </c>
      <c r="S311" s="223">
        <v>0</v>
      </c>
      <c r="T311" s="224">
        <f>S311*H311</f>
        <v>0</v>
      </c>
      <c r="AR311" s="25" t="s">
        <v>275</v>
      </c>
      <c r="AT311" s="25" t="s">
        <v>272</v>
      </c>
      <c r="AU311" s="25" t="s">
        <v>79</v>
      </c>
      <c r="AY311" s="25" t="s">
        <v>156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5" t="s">
        <v>77</v>
      </c>
      <c r="BK311" s="225">
        <f>ROUND(I311*H311,2)</f>
        <v>0</v>
      </c>
      <c r="BL311" s="25" t="s">
        <v>169</v>
      </c>
      <c r="BM311" s="25" t="s">
        <v>1118</v>
      </c>
    </row>
    <row r="312" s="13" customFormat="1">
      <c r="B312" s="239"/>
      <c r="D312" s="232" t="s">
        <v>242</v>
      </c>
      <c r="E312" s="240" t="s">
        <v>5</v>
      </c>
      <c r="F312" s="241" t="s">
        <v>1119</v>
      </c>
      <c r="H312" s="242">
        <v>48.960000000000001</v>
      </c>
      <c r="I312" s="243"/>
      <c r="L312" s="239"/>
      <c r="M312" s="244"/>
      <c r="N312" s="245"/>
      <c r="O312" s="245"/>
      <c r="P312" s="245"/>
      <c r="Q312" s="245"/>
      <c r="R312" s="245"/>
      <c r="S312" s="245"/>
      <c r="T312" s="246"/>
      <c r="AT312" s="240" t="s">
        <v>242</v>
      </c>
      <c r="AU312" s="240" t="s">
        <v>79</v>
      </c>
      <c r="AV312" s="13" t="s">
        <v>79</v>
      </c>
      <c r="AW312" s="13" t="s">
        <v>34</v>
      </c>
      <c r="AX312" s="13" t="s">
        <v>70</v>
      </c>
      <c r="AY312" s="240" t="s">
        <v>156</v>
      </c>
    </row>
    <row r="313" s="14" customFormat="1">
      <c r="B313" s="247"/>
      <c r="D313" s="232" t="s">
        <v>242</v>
      </c>
      <c r="E313" s="248" t="s">
        <v>5</v>
      </c>
      <c r="F313" s="249" t="s">
        <v>249</v>
      </c>
      <c r="H313" s="250">
        <v>48.960000000000001</v>
      </c>
      <c r="I313" s="251"/>
      <c r="L313" s="247"/>
      <c r="M313" s="252"/>
      <c r="N313" s="253"/>
      <c r="O313" s="253"/>
      <c r="P313" s="253"/>
      <c r="Q313" s="253"/>
      <c r="R313" s="253"/>
      <c r="S313" s="253"/>
      <c r="T313" s="254"/>
      <c r="AT313" s="248" t="s">
        <v>242</v>
      </c>
      <c r="AU313" s="248" t="s">
        <v>79</v>
      </c>
      <c r="AV313" s="14" t="s">
        <v>169</v>
      </c>
      <c r="AW313" s="14" t="s">
        <v>34</v>
      </c>
      <c r="AX313" s="14" t="s">
        <v>77</v>
      </c>
      <c r="AY313" s="248" t="s">
        <v>156</v>
      </c>
    </row>
    <row r="314" s="1" customFormat="1" ht="25.5" customHeight="1">
      <c r="B314" s="213"/>
      <c r="C314" s="214" t="s">
        <v>588</v>
      </c>
      <c r="D314" s="214" t="s">
        <v>159</v>
      </c>
      <c r="E314" s="215" t="s">
        <v>562</v>
      </c>
      <c r="F314" s="216" t="s">
        <v>563</v>
      </c>
      <c r="G314" s="217" t="s">
        <v>302</v>
      </c>
      <c r="H314" s="218">
        <v>83</v>
      </c>
      <c r="I314" s="219"/>
      <c r="J314" s="220">
        <f>ROUND(I314*H314,2)</f>
        <v>0</v>
      </c>
      <c r="K314" s="216" t="s">
        <v>163</v>
      </c>
      <c r="L314" s="47"/>
      <c r="M314" s="221" t="s">
        <v>5</v>
      </c>
      <c r="N314" s="222" t="s">
        <v>41</v>
      </c>
      <c r="O314" s="48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AR314" s="25" t="s">
        <v>169</v>
      </c>
      <c r="AT314" s="25" t="s">
        <v>159</v>
      </c>
      <c r="AU314" s="25" t="s">
        <v>79</v>
      </c>
      <c r="AY314" s="25" t="s">
        <v>156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25" t="s">
        <v>77</v>
      </c>
      <c r="BK314" s="225">
        <f>ROUND(I314*H314,2)</f>
        <v>0</v>
      </c>
      <c r="BL314" s="25" t="s">
        <v>169</v>
      </c>
      <c r="BM314" s="25" t="s">
        <v>564</v>
      </c>
    </row>
    <row r="315" s="1" customFormat="1" ht="38.25" customHeight="1">
      <c r="B315" s="213"/>
      <c r="C315" s="214" t="s">
        <v>592</v>
      </c>
      <c r="D315" s="214" t="s">
        <v>159</v>
      </c>
      <c r="E315" s="215" t="s">
        <v>566</v>
      </c>
      <c r="F315" s="216" t="s">
        <v>567</v>
      </c>
      <c r="G315" s="217" t="s">
        <v>302</v>
      </c>
      <c r="H315" s="218">
        <v>83</v>
      </c>
      <c r="I315" s="219"/>
      <c r="J315" s="220">
        <f>ROUND(I315*H315,2)</f>
        <v>0</v>
      </c>
      <c r="K315" s="216" t="s">
        <v>163</v>
      </c>
      <c r="L315" s="47"/>
      <c r="M315" s="221" t="s">
        <v>5</v>
      </c>
      <c r="N315" s="222" t="s">
        <v>41</v>
      </c>
      <c r="O315" s="48"/>
      <c r="P315" s="223">
        <f>O315*H315</f>
        <v>0</v>
      </c>
      <c r="Q315" s="223">
        <v>0.00022000000000000001</v>
      </c>
      <c r="R315" s="223">
        <f>Q315*H315</f>
        <v>0.018260000000000002</v>
      </c>
      <c r="S315" s="223">
        <v>0</v>
      </c>
      <c r="T315" s="224">
        <f>S315*H315</f>
        <v>0</v>
      </c>
      <c r="AR315" s="25" t="s">
        <v>169</v>
      </c>
      <c r="AT315" s="25" t="s">
        <v>159</v>
      </c>
      <c r="AU315" s="25" t="s">
        <v>79</v>
      </c>
      <c r="AY315" s="25" t="s">
        <v>156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25" t="s">
        <v>77</v>
      </c>
      <c r="BK315" s="225">
        <f>ROUND(I315*H315,2)</f>
        <v>0</v>
      </c>
      <c r="BL315" s="25" t="s">
        <v>169</v>
      </c>
      <c r="BM315" s="25" t="s">
        <v>568</v>
      </c>
    </row>
    <row r="316" s="1" customFormat="1" ht="16.5" customHeight="1">
      <c r="B316" s="213"/>
      <c r="C316" s="214" t="s">
        <v>598</v>
      </c>
      <c r="D316" s="214" t="s">
        <v>159</v>
      </c>
      <c r="E316" s="215" t="s">
        <v>570</v>
      </c>
      <c r="F316" s="216" t="s">
        <v>571</v>
      </c>
      <c r="G316" s="217" t="s">
        <v>280</v>
      </c>
      <c r="H316" s="218">
        <v>140</v>
      </c>
      <c r="I316" s="219"/>
      <c r="J316" s="220">
        <f>ROUND(I316*H316,2)</f>
        <v>0</v>
      </c>
      <c r="K316" s="216" t="s">
        <v>163</v>
      </c>
      <c r="L316" s="47"/>
      <c r="M316" s="221" t="s">
        <v>5</v>
      </c>
      <c r="N316" s="222" t="s">
        <v>41</v>
      </c>
      <c r="O316" s="48"/>
      <c r="P316" s="223">
        <f>O316*H316</f>
        <v>0</v>
      </c>
      <c r="Q316" s="223">
        <v>0.0019499999999999999</v>
      </c>
      <c r="R316" s="223">
        <f>Q316*H316</f>
        <v>0.27299999999999996</v>
      </c>
      <c r="S316" s="223">
        <v>0</v>
      </c>
      <c r="T316" s="224">
        <f>S316*H316</f>
        <v>0</v>
      </c>
      <c r="AR316" s="25" t="s">
        <v>169</v>
      </c>
      <c r="AT316" s="25" t="s">
        <v>159</v>
      </c>
      <c r="AU316" s="25" t="s">
        <v>79</v>
      </c>
      <c r="AY316" s="25" t="s">
        <v>156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25" t="s">
        <v>77</v>
      </c>
      <c r="BK316" s="225">
        <f>ROUND(I316*H316,2)</f>
        <v>0</v>
      </c>
      <c r="BL316" s="25" t="s">
        <v>169</v>
      </c>
      <c r="BM316" s="25" t="s">
        <v>1120</v>
      </c>
    </row>
    <row r="317" s="12" customFormat="1">
      <c r="B317" s="231"/>
      <c r="D317" s="232" t="s">
        <v>242</v>
      </c>
      <c r="E317" s="233" t="s">
        <v>5</v>
      </c>
      <c r="F317" s="234" t="s">
        <v>573</v>
      </c>
      <c r="H317" s="233" t="s">
        <v>5</v>
      </c>
      <c r="I317" s="235"/>
      <c r="L317" s="231"/>
      <c r="M317" s="236"/>
      <c r="N317" s="237"/>
      <c r="O317" s="237"/>
      <c r="P317" s="237"/>
      <c r="Q317" s="237"/>
      <c r="R317" s="237"/>
      <c r="S317" s="237"/>
      <c r="T317" s="238"/>
      <c r="AT317" s="233" t="s">
        <v>242</v>
      </c>
      <c r="AU317" s="233" t="s">
        <v>79</v>
      </c>
      <c r="AV317" s="12" t="s">
        <v>77</v>
      </c>
      <c r="AW317" s="12" t="s">
        <v>34</v>
      </c>
      <c r="AX317" s="12" t="s">
        <v>70</v>
      </c>
      <c r="AY317" s="233" t="s">
        <v>156</v>
      </c>
    </row>
    <row r="318" s="13" customFormat="1">
      <c r="B318" s="239"/>
      <c r="D318" s="232" t="s">
        <v>242</v>
      </c>
      <c r="E318" s="240" t="s">
        <v>5</v>
      </c>
      <c r="F318" s="241" t="s">
        <v>1121</v>
      </c>
      <c r="H318" s="242">
        <v>140</v>
      </c>
      <c r="I318" s="243"/>
      <c r="L318" s="239"/>
      <c r="M318" s="244"/>
      <c r="N318" s="245"/>
      <c r="O318" s="245"/>
      <c r="P318" s="245"/>
      <c r="Q318" s="245"/>
      <c r="R318" s="245"/>
      <c r="S318" s="245"/>
      <c r="T318" s="246"/>
      <c r="AT318" s="240" t="s">
        <v>242</v>
      </c>
      <c r="AU318" s="240" t="s">
        <v>79</v>
      </c>
      <c r="AV318" s="13" t="s">
        <v>79</v>
      </c>
      <c r="AW318" s="13" t="s">
        <v>34</v>
      </c>
      <c r="AX318" s="13" t="s">
        <v>70</v>
      </c>
      <c r="AY318" s="240" t="s">
        <v>156</v>
      </c>
    </row>
    <row r="319" s="14" customFormat="1">
      <c r="B319" s="247"/>
      <c r="D319" s="232" t="s">
        <v>242</v>
      </c>
      <c r="E319" s="248" t="s">
        <v>5</v>
      </c>
      <c r="F319" s="249" t="s">
        <v>249</v>
      </c>
      <c r="H319" s="250">
        <v>140</v>
      </c>
      <c r="I319" s="251"/>
      <c r="L319" s="247"/>
      <c r="M319" s="252"/>
      <c r="N319" s="253"/>
      <c r="O319" s="253"/>
      <c r="P319" s="253"/>
      <c r="Q319" s="253"/>
      <c r="R319" s="253"/>
      <c r="S319" s="253"/>
      <c r="T319" s="254"/>
      <c r="AT319" s="248" t="s">
        <v>242</v>
      </c>
      <c r="AU319" s="248" t="s">
        <v>79</v>
      </c>
      <c r="AV319" s="14" t="s">
        <v>169</v>
      </c>
      <c r="AW319" s="14" t="s">
        <v>34</v>
      </c>
      <c r="AX319" s="14" t="s">
        <v>77</v>
      </c>
      <c r="AY319" s="248" t="s">
        <v>156</v>
      </c>
    </row>
    <row r="320" s="1" customFormat="1" ht="16.5" customHeight="1">
      <c r="B320" s="213"/>
      <c r="C320" s="214" t="s">
        <v>610</v>
      </c>
      <c r="D320" s="214" t="s">
        <v>159</v>
      </c>
      <c r="E320" s="215" t="s">
        <v>581</v>
      </c>
      <c r="F320" s="216" t="s">
        <v>582</v>
      </c>
      <c r="G320" s="217" t="s">
        <v>302</v>
      </c>
      <c r="H320" s="218">
        <v>83</v>
      </c>
      <c r="I320" s="219"/>
      <c r="J320" s="220">
        <f>ROUND(I320*H320,2)</f>
        <v>0</v>
      </c>
      <c r="K320" s="216" t="s">
        <v>163</v>
      </c>
      <c r="L320" s="47"/>
      <c r="M320" s="221" t="s">
        <v>5</v>
      </c>
      <c r="N320" s="222" t="s">
        <v>41</v>
      </c>
      <c r="O320" s="48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AR320" s="25" t="s">
        <v>169</v>
      </c>
      <c r="AT320" s="25" t="s">
        <v>159</v>
      </c>
      <c r="AU320" s="25" t="s">
        <v>79</v>
      </c>
      <c r="AY320" s="25" t="s">
        <v>156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25" t="s">
        <v>77</v>
      </c>
      <c r="BK320" s="225">
        <f>ROUND(I320*H320,2)</f>
        <v>0</v>
      </c>
      <c r="BL320" s="25" t="s">
        <v>169</v>
      </c>
      <c r="BM320" s="25" t="s">
        <v>583</v>
      </c>
    </row>
    <row r="321" s="1" customFormat="1" ht="38.25" customHeight="1">
      <c r="B321" s="213"/>
      <c r="C321" s="214" t="s">
        <v>615</v>
      </c>
      <c r="D321" s="214" t="s">
        <v>159</v>
      </c>
      <c r="E321" s="215" t="s">
        <v>1122</v>
      </c>
      <c r="F321" s="216" t="s">
        <v>1123</v>
      </c>
      <c r="G321" s="217" t="s">
        <v>162</v>
      </c>
      <c r="H321" s="218">
        <v>1</v>
      </c>
      <c r="I321" s="219"/>
      <c r="J321" s="220">
        <f>ROUND(I321*H321,2)</f>
        <v>0</v>
      </c>
      <c r="K321" s="216" t="s">
        <v>163</v>
      </c>
      <c r="L321" s="47"/>
      <c r="M321" s="221" t="s">
        <v>5</v>
      </c>
      <c r="N321" s="222" t="s">
        <v>41</v>
      </c>
      <c r="O321" s="48"/>
      <c r="P321" s="223">
        <f>O321*H321</f>
        <v>0</v>
      </c>
      <c r="Q321" s="223">
        <v>0</v>
      </c>
      <c r="R321" s="223">
        <f>Q321*H321</f>
        <v>0</v>
      </c>
      <c r="S321" s="223">
        <v>0.38</v>
      </c>
      <c r="T321" s="224">
        <f>S321*H321</f>
        <v>0.38</v>
      </c>
      <c r="AR321" s="25" t="s">
        <v>169</v>
      </c>
      <c r="AT321" s="25" t="s">
        <v>159</v>
      </c>
      <c r="AU321" s="25" t="s">
        <v>79</v>
      </c>
      <c r="AY321" s="25" t="s">
        <v>156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25" t="s">
        <v>77</v>
      </c>
      <c r="BK321" s="225">
        <f>ROUND(I321*H321,2)</f>
        <v>0</v>
      </c>
      <c r="BL321" s="25" t="s">
        <v>169</v>
      </c>
      <c r="BM321" s="25" t="s">
        <v>1124</v>
      </c>
    </row>
    <row r="322" s="12" customFormat="1">
      <c r="B322" s="231"/>
      <c r="D322" s="232" t="s">
        <v>242</v>
      </c>
      <c r="E322" s="233" t="s">
        <v>5</v>
      </c>
      <c r="F322" s="234" t="s">
        <v>1125</v>
      </c>
      <c r="H322" s="233" t="s">
        <v>5</v>
      </c>
      <c r="I322" s="235"/>
      <c r="L322" s="231"/>
      <c r="M322" s="236"/>
      <c r="N322" s="237"/>
      <c r="O322" s="237"/>
      <c r="P322" s="237"/>
      <c r="Q322" s="237"/>
      <c r="R322" s="237"/>
      <c r="S322" s="237"/>
      <c r="T322" s="238"/>
      <c r="AT322" s="233" t="s">
        <v>242</v>
      </c>
      <c r="AU322" s="233" t="s">
        <v>79</v>
      </c>
      <c r="AV322" s="12" t="s">
        <v>77</v>
      </c>
      <c r="AW322" s="12" t="s">
        <v>34</v>
      </c>
      <c r="AX322" s="12" t="s">
        <v>70</v>
      </c>
      <c r="AY322" s="233" t="s">
        <v>156</v>
      </c>
    </row>
    <row r="323" s="13" customFormat="1">
      <c r="B323" s="239"/>
      <c r="D323" s="232" t="s">
        <v>242</v>
      </c>
      <c r="E323" s="240" t="s">
        <v>5</v>
      </c>
      <c r="F323" s="241" t="s">
        <v>77</v>
      </c>
      <c r="H323" s="242">
        <v>1</v>
      </c>
      <c r="I323" s="243"/>
      <c r="L323" s="239"/>
      <c r="M323" s="244"/>
      <c r="N323" s="245"/>
      <c r="O323" s="245"/>
      <c r="P323" s="245"/>
      <c r="Q323" s="245"/>
      <c r="R323" s="245"/>
      <c r="S323" s="245"/>
      <c r="T323" s="246"/>
      <c r="AT323" s="240" t="s">
        <v>242</v>
      </c>
      <c r="AU323" s="240" t="s">
        <v>79</v>
      </c>
      <c r="AV323" s="13" t="s">
        <v>79</v>
      </c>
      <c r="AW323" s="13" t="s">
        <v>34</v>
      </c>
      <c r="AX323" s="13" t="s">
        <v>70</v>
      </c>
      <c r="AY323" s="240" t="s">
        <v>156</v>
      </c>
    </row>
    <row r="324" s="14" customFormat="1">
      <c r="B324" s="247"/>
      <c r="D324" s="232" t="s">
        <v>242</v>
      </c>
      <c r="E324" s="248" t="s">
        <v>5</v>
      </c>
      <c r="F324" s="249" t="s">
        <v>249</v>
      </c>
      <c r="H324" s="250">
        <v>1</v>
      </c>
      <c r="I324" s="251"/>
      <c r="L324" s="247"/>
      <c r="M324" s="252"/>
      <c r="N324" s="253"/>
      <c r="O324" s="253"/>
      <c r="P324" s="253"/>
      <c r="Q324" s="253"/>
      <c r="R324" s="253"/>
      <c r="S324" s="253"/>
      <c r="T324" s="254"/>
      <c r="AT324" s="248" t="s">
        <v>242</v>
      </c>
      <c r="AU324" s="248" t="s">
        <v>79</v>
      </c>
      <c r="AV324" s="14" t="s">
        <v>169</v>
      </c>
      <c r="AW324" s="14" t="s">
        <v>34</v>
      </c>
      <c r="AX324" s="14" t="s">
        <v>77</v>
      </c>
      <c r="AY324" s="248" t="s">
        <v>156</v>
      </c>
    </row>
    <row r="325" s="1" customFormat="1" ht="38.25" customHeight="1">
      <c r="B325" s="213"/>
      <c r="C325" s="214" t="s">
        <v>619</v>
      </c>
      <c r="D325" s="214" t="s">
        <v>159</v>
      </c>
      <c r="E325" s="215" t="s">
        <v>585</v>
      </c>
      <c r="F325" s="216" t="s">
        <v>586</v>
      </c>
      <c r="G325" s="217" t="s">
        <v>538</v>
      </c>
      <c r="H325" s="218">
        <v>2</v>
      </c>
      <c r="I325" s="219"/>
      <c r="J325" s="220">
        <f>ROUND(I325*H325,2)</f>
        <v>0</v>
      </c>
      <c r="K325" s="216" t="s">
        <v>163</v>
      </c>
      <c r="L325" s="47"/>
      <c r="M325" s="221" t="s">
        <v>5</v>
      </c>
      <c r="N325" s="222" t="s">
        <v>41</v>
      </c>
      <c r="O325" s="48"/>
      <c r="P325" s="223">
        <f>O325*H325</f>
        <v>0</v>
      </c>
      <c r="Q325" s="223">
        <v>0</v>
      </c>
      <c r="R325" s="223">
        <f>Q325*H325</f>
        <v>0</v>
      </c>
      <c r="S325" s="223">
        <v>0.082000000000000003</v>
      </c>
      <c r="T325" s="224">
        <f>S325*H325</f>
        <v>0.16400000000000001</v>
      </c>
      <c r="AR325" s="25" t="s">
        <v>169</v>
      </c>
      <c r="AT325" s="25" t="s">
        <v>159</v>
      </c>
      <c r="AU325" s="25" t="s">
        <v>79</v>
      </c>
      <c r="AY325" s="25" t="s">
        <v>156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25" t="s">
        <v>77</v>
      </c>
      <c r="BK325" s="225">
        <f>ROUND(I325*H325,2)</f>
        <v>0</v>
      </c>
      <c r="BL325" s="25" t="s">
        <v>169</v>
      </c>
      <c r="BM325" s="25" t="s">
        <v>587</v>
      </c>
    </row>
    <row r="326" s="1" customFormat="1" ht="25.5" customHeight="1">
      <c r="B326" s="213"/>
      <c r="C326" s="214" t="s">
        <v>625</v>
      </c>
      <c r="D326" s="214" t="s">
        <v>159</v>
      </c>
      <c r="E326" s="215" t="s">
        <v>589</v>
      </c>
      <c r="F326" s="216" t="s">
        <v>590</v>
      </c>
      <c r="G326" s="217" t="s">
        <v>538</v>
      </c>
      <c r="H326" s="218">
        <v>4</v>
      </c>
      <c r="I326" s="219"/>
      <c r="J326" s="220">
        <f>ROUND(I326*H326,2)</f>
        <v>0</v>
      </c>
      <c r="K326" s="216" t="s">
        <v>163</v>
      </c>
      <c r="L326" s="47"/>
      <c r="M326" s="221" t="s">
        <v>5</v>
      </c>
      <c r="N326" s="222" t="s">
        <v>41</v>
      </c>
      <c r="O326" s="48"/>
      <c r="P326" s="223">
        <f>O326*H326</f>
        <v>0</v>
      </c>
      <c r="Q326" s="223">
        <v>0</v>
      </c>
      <c r="R326" s="223">
        <f>Q326*H326</f>
        <v>0</v>
      </c>
      <c r="S326" s="223">
        <v>0.036999999999999998</v>
      </c>
      <c r="T326" s="224">
        <f>S326*H326</f>
        <v>0.14799999999999999</v>
      </c>
      <c r="AR326" s="25" t="s">
        <v>169</v>
      </c>
      <c r="AT326" s="25" t="s">
        <v>159</v>
      </c>
      <c r="AU326" s="25" t="s">
        <v>79</v>
      </c>
      <c r="AY326" s="25" t="s">
        <v>156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25" t="s">
        <v>77</v>
      </c>
      <c r="BK326" s="225">
        <f>ROUND(I326*H326,2)</f>
        <v>0</v>
      </c>
      <c r="BL326" s="25" t="s">
        <v>169</v>
      </c>
      <c r="BM326" s="25" t="s">
        <v>591</v>
      </c>
    </row>
    <row r="327" s="1" customFormat="1" ht="38.25" customHeight="1">
      <c r="B327" s="213"/>
      <c r="C327" s="214" t="s">
        <v>630</v>
      </c>
      <c r="D327" s="214" t="s">
        <v>159</v>
      </c>
      <c r="E327" s="215" t="s">
        <v>593</v>
      </c>
      <c r="F327" s="216" t="s">
        <v>594</v>
      </c>
      <c r="G327" s="217" t="s">
        <v>538</v>
      </c>
      <c r="H327" s="218">
        <v>2</v>
      </c>
      <c r="I327" s="219"/>
      <c r="J327" s="220">
        <f>ROUND(I327*H327,2)</f>
        <v>0</v>
      </c>
      <c r="K327" s="216" t="s">
        <v>163</v>
      </c>
      <c r="L327" s="47"/>
      <c r="M327" s="221" t="s">
        <v>5</v>
      </c>
      <c r="N327" s="222" t="s">
        <v>41</v>
      </c>
      <c r="O327" s="48"/>
      <c r="P327" s="223">
        <f>O327*H327</f>
        <v>0</v>
      </c>
      <c r="Q327" s="223">
        <v>0</v>
      </c>
      <c r="R327" s="223">
        <f>Q327*H327</f>
        <v>0</v>
      </c>
      <c r="S327" s="223">
        <v>0.0040000000000000001</v>
      </c>
      <c r="T327" s="224">
        <f>S327*H327</f>
        <v>0.0080000000000000002</v>
      </c>
      <c r="AR327" s="25" t="s">
        <v>169</v>
      </c>
      <c r="AT327" s="25" t="s">
        <v>159</v>
      </c>
      <c r="AU327" s="25" t="s">
        <v>79</v>
      </c>
      <c r="AY327" s="25" t="s">
        <v>156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25" t="s">
        <v>77</v>
      </c>
      <c r="BK327" s="225">
        <f>ROUND(I327*H327,2)</f>
        <v>0</v>
      </c>
      <c r="BL327" s="25" t="s">
        <v>169</v>
      </c>
      <c r="BM327" s="25" t="s">
        <v>595</v>
      </c>
    </row>
    <row r="328" s="11" customFormat="1" ht="29.88" customHeight="1">
      <c r="B328" s="200"/>
      <c r="D328" s="201" t="s">
        <v>69</v>
      </c>
      <c r="E328" s="211" t="s">
        <v>596</v>
      </c>
      <c r="F328" s="211" t="s">
        <v>597</v>
      </c>
      <c r="I328" s="203"/>
      <c r="J328" s="212">
        <f>BK328</f>
        <v>0</v>
      </c>
      <c r="L328" s="200"/>
      <c r="M328" s="205"/>
      <c r="N328" s="206"/>
      <c r="O328" s="206"/>
      <c r="P328" s="207">
        <f>SUM(P329:P354)</f>
        <v>0</v>
      </c>
      <c r="Q328" s="206"/>
      <c r="R328" s="207">
        <f>SUM(R329:R354)</f>
        <v>0</v>
      </c>
      <c r="S328" s="206"/>
      <c r="T328" s="208">
        <f>SUM(T329:T354)</f>
        <v>0</v>
      </c>
      <c r="AR328" s="201" t="s">
        <v>77</v>
      </c>
      <c r="AT328" s="209" t="s">
        <v>69</v>
      </c>
      <c r="AU328" s="209" t="s">
        <v>77</v>
      </c>
      <c r="AY328" s="201" t="s">
        <v>156</v>
      </c>
      <c r="BK328" s="210">
        <f>SUM(BK329:BK354)</f>
        <v>0</v>
      </c>
    </row>
    <row r="329" s="1" customFormat="1" ht="25.5" customHeight="1">
      <c r="B329" s="213"/>
      <c r="C329" s="214" t="s">
        <v>841</v>
      </c>
      <c r="D329" s="214" t="s">
        <v>159</v>
      </c>
      <c r="E329" s="215" t="s">
        <v>599</v>
      </c>
      <c r="F329" s="216" t="s">
        <v>600</v>
      </c>
      <c r="G329" s="217" t="s">
        <v>260</v>
      </c>
      <c r="H329" s="218">
        <v>385.14999999999998</v>
      </c>
      <c r="I329" s="219"/>
      <c r="J329" s="220">
        <f>ROUND(I329*H329,2)</f>
        <v>0</v>
      </c>
      <c r="K329" s="216" t="s">
        <v>163</v>
      </c>
      <c r="L329" s="47"/>
      <c r="M329" s="221" t="s">
        <v>5</v>
      </c>
      <c r="N329" s="222" t="s">
        <v>41</v>
      </c>
      <c r="O329" s="48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AR329" s="25" t="s">
        <v>169</v>
      </c>
      <c r="AT329" s="25" t="s">
        <v>159</v>
      </c>
      <c r="AU329" s="25" t="s">
        <v>79</v>
      </c>
      <c r="AY329" s="25" t="s">
        <v>156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25" t="s">
        <v>77</v>
      </c>
      <c r="BK329" s="225">
        <f>ROUND(I329*H329,2)</f>
        <v>0</v>
      </c>
      <c r="BL329" s="25" t="s">
        <v>169</v>
      </c>
      <c r="BM329" s="25" t="s">
        <v>601</v>
      </c>
    </row>
    <row r="330" s="12" customFormat="1">
      <c r="B330" s="231"/>
      <c r="D330" s="232" t="s">
        <v>242</v>
      </c>
      <c r="E330" s="233" t="s">
        <v>5</v>
      </c>
      <c r="F330" s="234" t="s">
        <v>602</v>
      </c>
      <c r="H330" s="233" t="s">
        <v>5</v>
      </c>
      <c r="I330" s="235"/>
      <c r="L330" s="231"/>
      <c r="M330" s="236"/>
      <c r="N330" s="237"/>
      <c r="O330" s="237"/>
      <c r="P330" s="237"/>
      <c r="Q330" s="237"/>
      <c r="R330" s="237"/>
      <c r="S330" s="237"/>
      <c r="T330" s="238"/>
      <c r="AT330" s="233" t="s">
        <v>242</v>
      </c>
      <c r="AU330" s="233" t="s">
        <v>79</v>
      </c>
      <c r="AV330" s="12" t="s">
        <v>77</v>
      </c>
      <c r="AW330" s="12" t="s">
        <v>34</v>
      </c>
      <c r="AX330" s="12" t="s">
        <v>70</v>
      </c>
      <c r="AY330" s="233" t="s">
        <v>156</v>
      </c>
    </row>
    <row r="331" s="13" customFormat="1">
      <c r="B331" s="239"/>
      <c r="D331" s="232" t="s">
        <v>242</v>
      </c>
      <c r="E331" s="240" t="s">
        <v>5</v>
      </c>
      <c r="F331" s="241" t="s">
        <v>1126</v>
      </c>
      <c r="H331" s="242">
        <v>249.964</v>
      </c>
      <c r="I331" s="243"/>
      <c r="L331" s="239"/>
      <c r="M331" s="244"/>
      <c r="N331" s="245"/>
      <c r="O331" s="245"/>
      <c r="P331" s="245"/>
      <c r="Q331" s="245"/>
      <c r="R331" s="245"/>
      <c r="S331" s="245"/>
      <c r="T331" s="246"/>
      <c r="AT331" s="240" t="s">
        <v>242</v>
      </c>
      <c r="AU331" s="240" t="s">
        <v>79</v>
      </c>
      <c r="AV331" s="13" t="s">
        <v>79</v>
      </c>
      <c r="AW331" s="13" t="s">
        <v>34</v>
      </c>
      <c r="AX331" s="13" t="s">
        <v>70</v>
      </c>
      <c r="AY331" s="240" t="s">
        <v>156</v>
      </c>
    </row>
    <row r="332" s="12" customFormat="1">
      <c r="B332" s="231"/>
      <c r="D332" s="232" t="s">
        <v>242</v>
      </c>
      <c r="E332" s="233" t="s">
        <v>5</v>
      </c>
      <c r="F332" s="234" t="s">
        <v>604</v>
      </c>
      <c r="H332" s="233" t="s">
        <v>5</v>
      </c>
      <c r="I332" s="235"/>
      <c r="L332" s="231"/>
      <c r="M332" s="236"/>
      <c r="N332" s="237"/>
      <c r="O332" s="237"/>
      <c r="P332" s="237"/>
      <c r="Q332" s="237"/>
      <c r="R332" s="237"/>
      <c r="S332" s="237"/>
      <c r="T332" s="238"/>
      <c r="AT332" s="233" t="s">
        <v>242</v>
      </c>
      <c r="AU332" s="233" t="s">
        <v>79</v>
      </c>
      <c r="AV332" s="12" t="s">
        <v>77</v>
      </c>
      <c r="AW332" s="12" t="s">
        <v>34</v>
      </c>
      <c r="AX332" s="12" t="s">
        <v>70</v>
      </c>
      <c r="AY332" s="233" t="s">
        <v>156</v>
      </c>
    </row>
    <row r="333" s="13" customFormat="1">
      <c r="B333" s="239"/>
      <c r="D333" s="232" t="s">
        <v>242</v>
      </c>
      <c r="E333" s="240" t="s">
        <v>5</v>
      </c>
      <c r="F333" s="241" t="s">
        <v>1127</v>
      </c>
      <c r="H333" s="242">
        <v>60.588000000000001</v>
      </c>
      <c r="I333" s="243"/>
      <c r="L333" s="239"/>
      <c r="M333" s="244"/>
      <c r="N333" s="245"/>
      <c r="O333" s="245"/>
      <c r="P333" s="245"/>
      <c r="Q333" s="245"/>
      <c r="R333" s="245"/>
      <c r="S333" s="245"/>
      <c r="T333" s="246"/>
      <c r="AT333" s="240" t="s">
        <v>242</v>
      </c>
      <c r="AU333" s="240" t="s">
        <v>79</v>
      </c>
      <c r="AV333" s="13" t="s">
        <v>79</v>
      </c>
      <c r="AW333" s="13" t="s">
        <v>34</v>
      </c>
      <c r="AX333" s="13" t="s">
        <v>70</v>
      </c>
      <c r="AY333" s="240" t="s">
        <v>156</v>
      </c>
    </row>
    <row r="334" s="12" customFormat="1">
      <c r="B334" s="231"/>
      <c r="D334" s="232" t="s">
        <v>242</v>
      </c>
      <c r="E334" s="233" t="s">
        <v>5</v>
      </c>
      <c r="F334" s="234" t="s">
        <v>606</v>
      </c>
      <c r="H334" s="233" t="s">
        <v>5</v>
      </c>
      <c r="I334" s="235"/>
      <c r="L334" s="231"/>
      <c r="M334" s="236"/>
      <c r="N334" s="237"/>
      <c r="O334" s="237"/>
      <c r="P334" s="237"/>
      <c r="Q334" s="237"/>
      <c r="R334" s="237"/>
      <c r="S334" s="237"/>
      <c r="T334" s="238"/>
      <c r="AT334" s="233" t="s">
        <v>242</v>
      </c>
      <c r="AU334" s="233" t="s">
        <v>79</v>
      </c>
      <c r="AV334" s="12" t="s">
        <v>77</v>
      </c>
      <c r="AW334" s="12" t="s">
        <v>34</v>
      </c>
      <c r="AX334" s="12" t="s">
        <v>70</v>
      </c>
      <c r="AY334" s="233" t="s">
        <v>156</v>
      </c>
    </row>
    <row r="335" s="13" customFormat="1">
      <c r="B335" s="239"/>
      <c r="D335" s="232" t="s">
        <v>242</v>
      </c>
      <c r="E335" s="240" t="s">
        <v>5</v>
      </c>
      <c r="F335" s="241" t="s">
        <v>1128</v>
      </c>
      <c r="H335" s="242">
        <v>74.400000000000006</v>
      </c>
      <c r="I335" s="243"/>
      <c r="L335" s="239"/>
      <c r="M335" s="244"/>
      <c r="N335" s="245"/>
      <c r="O335" s="245"/>
      <c r="P335" s="245"/>
      <c r="Q335" s="245"/>
      <c r="R335" s="245"/>
      <c r="S335" s="245"/>
      <c r="T335" s="246"/>
      <c r="AT335" s="240" t="s">
        <v>242</v>
      </c>
      <c r="AU335" s="240" t="s">
        <v>79</v>
      </c>
      <c r="AV335" s="13" t="s">
        <v>79</v>
      </c>
      <c r="AW335" s="13" t="s">
        <v>34</v>
      </c>
      <c r="AX335" s="13" t="s">
        <v>70</v>
      </c>
      <c r="AY335" s="240" t="s">
        <v>156</v>
      </c>
    </row>
    <row r="336" s="12" customFormat="1">
      <c r="B336" s="231"/>
      <c r="D336" s="232" t="s">
        <v>242</v>
      </c>
      <c r="E336" s="233" t="s">
        <v>5</v>
      </c>
      <c r="F336" s="234" t="s">
        <v>608</v>
      </c>
      <c r="H336" s="233" t="s">
        <v>5</v>
      </c>
      <c r="I336" s="235"/>
      <c r="L336" s="231"/>
      <c r="M336" s="236"/>
      <c r="N336" s="237"/>
      <c r="O336" s="237"/>
      <c r="P336" s="237"/>
      <c r="Q336" s="237"/>
      <c r="R336" s="237"/>
      <c r="S336" s="237"/>
      <c r="T336" s="238"/>
      <c r="AT336" s="233" t="s">
        <v>242</v>
      </c>
      <c r="AU336" s="233" t="s">
        <v>79</v>
      </c>
      <c r="AV336" s="12" t="s">
        <v>77</v>
      </c>
      <c r="AW336" s="12" t="s">
        <v>34</v>
      </c>
      <c r="AX336" s="12" t="s">
        <v>70</v>
      </c>
      <c r="AY336" s="233" t="s">
        <v>156</v>
      </c>
    </row>
    <row r="337" s="13" customFormat="1">
      <c r="B337" s="239"/>
      <c r="D337" s="232" t="s">
        <v>242</v>
      </c>
      <c r="E337" s="240" t="s">
        <v>5</v>
      </c>
      <c r="F337" s="241" t="s">
        <v>609</v>
      </c>
      <c r="H337" s="242">
        <v>0.19800000000000001</v>
      </c>
      <c r="I337" s="243"/>
      <c r="L337" s="239"/>
      <c r="M337" s="244"/>
      <c r="N337" s="245"/>
      <c r="O337" s="245"/>
      <c r="P337" s="245"/>
      <c r="Q337" s="245"/>
      <c r="R337" s="245"/>
      <c r="S337" s="245"/>
      <c r="T337" s="246"/>
      <c r="AT337" s="240" t="s">
        <v>242</v>
      </c>
      <c r="AU337" s="240" t="s">
        <v>79</v>
      </c>
      <c r="AV337" s="13" t="s">
        <v>79</v>
      </c>
      <c r="AW337" s="13" t="s">
        <v>34</v>
      </c>
      <c r="AX337" s="13" t="s">
        <v>70</v>
      </c>
      <c r="AY337" s="240" t="s">
        <v>156</v>
      </c>
    </row>
    <row r="338" s="14" customFormat="1">
      <c r="B338" s="247"/>
      <c r="D338" s="232" t="s">
        <v>242</v>
      </c>
      <c r="E338" s="248" t="s">
        <v>5</v>
      </c>
      <c r="F338" s="249" t="s">
        <v>249</v>
      </c>
      <c r="H338" s="250">
        <v>385.14999999999998</v>
      </c>
      <c r="I338" s="251"/>
      <c r="L338" s="247"/>
      <c r="M338" s="252"/>
      <c r="N338" s="253"/>
      <c r="O338" s="253"/>
      <c r="P338" s="253"/>
      <c r="Q338" s="253"/>
      <c r="R338" s="253"/>
      <c r="S338" s="253"/>
      <c r="T338" s="254"/>
      <c r="AT338" s="248" t="s">
        <v>242</v>
      </c>
      <c r="AU338" s="248" t="s">
        <v>79</v>
      </c>
      <c r="AV338" s="14" t="s">
        <v>169</v>
      </c>
      <c r="AW338" s="14" t="s">
        <v>34</v>
      </c>
      <c r="AX338" s="14" t="s">
        <v>77</v>
      </c>
      <c r="AY338" s="248" t="s">
        <v>156</v>
      </c>
    </row>
    <row r="339" s="1" customFormat="1" ht="38.25" customHeight="1">
      <c r="B339" s="213"/>
      <c r="C339" s="214" t="s">
        <v>642</v>
      </c>
      <c r="D339" s="214" t="s">
        <v>159</v>
      </c>
      <c r="E339" s="215" t="s">
        <v>611</v>
      </c>
      <c r="F339" s="216" t="s">
        <v>612</v>
      </c>
      <c r="G339" s="217" t="s">
        <v>260</v>
      </c>
      <c r="H339" s="218">
        <v>7317.8500000000004</v>
      </c>
      <c r="I339" s="219"/>
      <c r="J339" s="220">
        <f>ROUND(I339*H339,2)</f>
        <v>0</v>
      </c>
      <c r="K339" s="216" t="s">
        <v>163</v>
      </c>
      <c r="L339" s="47"/>
      <c r="M339" s="221" t="s">
        <v>5</v>
      </c>
      <c r="N339" s="222" t="s">
        <v>41</v>
      </c>
      <c r="O339" s="48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AR339" s="25" t="s">
        <v>169</v>
      </c>
      <c r="AT339" s="25" t="s">
        <v>159</v>
      </c>
      <c r="AU339" s="25" t="s">
        <v>79</v>
      </c>
      <c r="AY339" s="25" t="s">
        <v>156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25" t="s">
        <v>77</v>
      </c>
      <c r="BK339" s="225">
        <f>ROUND(I339*H339,2)</f>
        <v>0</v>
      </c>
      <c r="BL339" s="25" t="s">
        <v>169</v>
      </c>
      <c r="BM339" s="25" t="s">
        <v>613</v>
      </c>
    </row>
    <row r="340" s="13" customFormat="1">
      <c r="B340" s="239"/>
      <c r="D340" s="232" t="s">
        <v>242</v>
      </c>
      <c r="E340" s="240" t="s">
        <v>5</v>
      </c>
      <c r="F340" s="241" t="s">
        <v>1129</v>
      </c>
      <c r="H340" s="242">
        <v>7317.8500000000004</v>
      </c>
      <c r="I340" s="243"/>
      <c r="L340" s="239"/>
      <c r="M340" s="244"/>
      <c r="N340" s="245"/>
      <c r="O340" s="245"/>
      <c r="P340" s="245"/>
      <c r="Q340" s="245"/>
      <c r="R340" s="245"/>
      <c r="S340" s="245"/>
      <c r="T340" s="246"/>
      <c r="AT340" s="240" t="s">
        <v>242</v>
      </c>
      <c r="AU340" s="240" t="s">
        <v>79</v>
      </c>
      <c r="AV340" s="13" t="s">
        <v>79</v>
      </c>
      <c r="AW340" s="13" t="s">
        <v>34</v>
      </c>
      <c r="AX340" s="13" t="s">
        <v>70</v>
      </c>
      <c r="AY340" s="240" t="s">
        <v>156</v>
      </c>
    </row>
    <row r="341" s="14" customFormat="1">
      <c r="B341" s="247"/>
      <c r="D341" s="232" t="s">
        <v>242</v>
      </c>
      <c r="E341" s="248" t="s">
        <v>5</v>
      </c>
      <c r="F341" s="249" t="s">
        <v>249</v>
      </c>
      <c r="H341" s="250">
        <v>7317.8500000000004</v>
      </c>
      <c r="I341" s="251"/>
      <c r="L341" s="247"/>
      <c r="M341" s="252"/>
      <c r="N341" s="253"/>
      <c r="O341" s="253"/>
      <c r="P341" s="253"/>
      <c r="Q341" s="253"/>
      <c r="R341" s="253"/>
      <c r="S341" s="253"/>
      <c r="T341" s="254"/>
      <c r="AT341" s="248" t="s">
        <v>242</v>
      </c>
      <c r="AU341" s="248" t="s">
        <v>79</v>
      </c>
      <c r="AV341" s="14" t="s">
        <v>169</v>
      </c>
      <c r="AW341" s="14" t="s">
        <v>34</v>
      </c>
      <c r="AX341" s="14" t="s">
        <v>77</v>
      </c>
      <c r="AY341" s="248" t="s">
        <v>156</v>
      </c>
    </row>
    <row r="342" s="1" customFormat="1" ht="16.5" customHeight="1">
      <c r="B342" s="213"/>
      <c r="C342" s="214" t="s">
        <v>843</v>
      </c>
      <c r="D342" s="214" t="s">
        <v>159</v>
      </c>
      <c r="E342" s="215" t="s">
        <v>616</v>
      </c>
      <c r="F342" s="216" t="s">
        <v>617</v>
      </c>
      <c r="G342" s="217" t="s">
        <v>260</v>
      </c>
      <c r="H342" s="218">
        <v>385.14999999999998</v>
      </c>
      <c r="I342" s="219"/>
      <c r="J342" s="220">
        <f>ROUND(I342*H342,2)</f>
        <v>0</v>
      </c>
      <c r="K342" s="216" t="s">
        <v>163</v>
      </c>
      <c r="L342" s="47"/>
      <c r="M342" s="221" t="s">
        <v>5</v>
      </c>
      <c r="N342" s="222" t="s">
        <v>41</v>
      </c>
      <c r="O342" s="48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AR342" s="25" t="s">
        <v>169</v>
      </c>
      <c r="AT342" s="25" t="s">
        <v>159</v>
      </c>
      <c r="AU342" s="25" t="s">
        <v>79</v>
      </c>
      <c r="AY342" s="25" t="s">
        <v>156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25" t="s">
        <v>77</v>
      </c>
      <c r="BK342" s="225">
        <f>ROUND(I342*H342,2)</f>
        <v>0</v>
      </c>
      <c r="BL342" s="25" t="s">
        <v>169</v>
      </c>
      <c r="BM342" s="25" t="s">
        <v>618</v>
      </c>
    </row>
    <row r="343" s="1" customFormat="1" ht="16.5" customHeight="1">
      <c r="B343" s="213"/>
      <c r="C343" s="214" t="s">
        <v>844</v>
      </c>
      <c r="D343" s="214" t="s">
        <v>159</v>
      </c>
      <c r="E343" s="215" t="s">
        <v>620</v>
      </c>
      <c r="F343" s="216" t="s">
        <v>621</v>
      </c>
      <c r="G343" s="217" t="s">
        <v>260</v>
      </c>
      <c r="H343" s="218">
        <v>60.588000000000001</v>
      </c>
      <c r="I343" s="219"/>
      <c r="J343" s="220">
        <f>ROUND(I343*H343,2)</f>
        <v>0</v>
      </c>
      <c r="K343" s="216" t="s">
        <v>163</v>
      </c>
      <c r="L343" s="47"/>
      <c r="M343" s="221" t="s">
        <v>5</v>
      </c>
      <c r="N343" s="222" t="s">
        <v>41</v>
      </c>
      <c r="O343" s="48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AR343" s="25" t="s">
        <v>169</v>
      </c>
      <c r="AT343" s="25" t="s">
        <v>159</v>
      </c>
      <c r="AU343" s="25" t="s">
        <v>79</v>
      </c>
      <c r="AY343" s="25" t="s">
        <v>156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25" t="s">
        <v>77</v>
      </c>
      <c r="BK343" s="225">
        <f>ROUND(I343*H343,2)</f>
        <v>0</v>
      </c>
      <c r="BL343" s="25" t="s">
        <v>169</v>
      </c>
      <c r="BM343" s="25" t="s">
        <v>622</v>
      </c>
    </row>
    <row r="344" s="12" customFormat="1">
      <c r="B344" s="231"/>
      <c r="D344" s="232" t="s">
        <v>242</v>
      </c>
      <c r="E344" s="233" t="s">
        <v>5</v>
      </c>
      <c r="F344" s="234" t="s">
        <v>623</v>
      </c>
      <c r="H344" s="233" t="s">
        <v>5</v>
      </c>
      <c r="I344" s="235"/>
      <c r="L344" s="231"/>
      <c r="M344" s="236"/>
      <c r="N344" s="237"/>
      <c r="O344" s="237"/>
      <c r="P344" s="237"/>
      <c r="Q344" s="237"/>
      <c r="R344" s="237"/>
      <c r="S344" s="237"/>
      <c r="T344" s="238"/>
      <c r="AT344" s="233" t="s">
        <v>242</v>
      </c>
      <c r="AU344" s="233" t="s">
        <v>79</v>
      </c>
      <c r="AV344" s="12" t="s">
        <v>77</v>
      </c>
      <c r="AW344" s="12" t="s">
        <v>34</v>
      </c>
      <c r="AX344" s="12" t="s">
        <v>70</v>
      </c>
      <c r="AY344" s="233" t="s">
        <v>156</v>
      </c>
    </row>
    <row r="345" s="13" customFormat="1">
      <c r="B345" s="239"/>
      <c r="D345" s="232" t="s">
        <v>242</v>
      </c>
      <c r="E345" s="240" t="s">
        <v>5</v>
      </c>
      <c r="F345" s="241" t="s">
        <v>1130</v>
      </c>
      <c r="H345" s="242">
        <v>60.588000000000001</v>
      </c>
      <c r="I345" s="243"/>
      <c r="L345" s="239"/>
      <c r="M345" s="244"/>
      <c r="N345" s="245"/>
      <c r="O345" s="245"/>
      <c r="P345" s="245"/>
      <c r="Q345" s="245"/>
      <c r="R345" s="245"/>
      <c r="S345" s="245"/>
      <c r="T345" s="246"/>
      <c r="AT345" s="240" t="s">
        <v>242</v>
      </c>
      <c r="AU345" s="240" t="s">
        <v>79</v>
      </c>
      <c r="AV345" s="13" t="s">
        <v>79</v>
      </c>
      <c r="AW345" s="13" t="s">
        <v>34</v>
      </c>
      <c r="AX345" s="13" t="s">
        <v>70</v>
      </c>
      <c r="AY345" s="240" t="s">
        <v>156</v>
      </c>
    </row>
    <row r="346" s="14" customFormat="1">
      <c r="B346" s="247"/>
      <c r="D346" s="232" t="s">
        <v>242</v>
      </c>
      <c r="E346" s="248" t="s">
        <v>5</v>
      </c>
      <c r="F346" s="249" t="s">
        <v>249</v>
      </c>
      <c r="H346" s="250">
        <v>60.588000000000001</v>
      </c>
      <c r="I346" s="251"/>
      <c r="L346" s="247"/>
      <c r="M346" s="252"/>
      <c r="N346" s="253"/>
      <c r="O346" s="253"/>
      <c r="P346" s="253"/>
      <c r="Q346" s="253"/>
      <c r="R346" s="253"/>
      <c r="S346" s="253"/>
      <c r="T346" s="254"/>
      <c r="AT346" s="248" t="s">
        <v>242</v>
      </c>
      <c r="AU346" s="248" t="s">
        <v>79</v>
      </c>
      <c r="AV346" s="14" t="s">
        <v>169</v>
      </c>
      <c r="AW346" s="14" t="s">
        <v>34</v>
      </c>
      <c r="AX346" s="14" t="s">
        <v>77</v>
      </c>
      <c r="AY346" s="248" t="s">
        <v>156</v>
      </c>
    </row>
    <row r="347" s="1" customFormat="1" ht="25.5" customHeight="1">
      <c r="B347" s="213"/>
      <c r="C347" s="214" t="s">
        <v>846</v>
      </c>
      <c r="D347" s="214" t="s">
        <v>159</v>
      </c>
      <c r="E347" s="215" t="s">
        <v>626</v>
      </c>
      <c r="F347" s="216" t="s">
        <v>627</v>
      </c>
      <c r="G347" s="217" t="s">
        <v>260</v>
      </c>
      <c r="H347" s="218">
        <v>249.964</v>
      </c>
      <c r="I347" s="219"/>
      <c r="J347" s="220">
        <f>ROUND(I347*H347,2)</f>
        <v>0</v>
      </c>
      <c r="K347" s="216" t="s">
        <v>163</v>
      </c>
      <c r="L347" s="47"/>
      <c r="M347" s="221" t="s">
        <v>5</v>
      </c>
      <c r="N347" s="222" t="s">
        <v>41</v>
      </c>
      <c r="O347" s="48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AR347" s="25" t="s">
        <v>169</v>
      </c>
      <c r="AT347" s="25" t="s">
        <v>159</v>
      </c>
      <c r="AU347" s="25" t="s">
        <v>79</v>
      </c>
      <c r="AY347" s="25" t="s">
        <v>156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25" t="s">
        <v>77</v>
      </c>
      <c r="BK347" s="225">
        <f>ROUND(I347*H347,2)</f>
        <v>0</v>
      </c>
      <c r="BL347" s="25" t="s">
        <v>169</v>
      </c>
      <c r="BM347" s="25" t="s">
        <v>628</v>
      </c>
    </row>
    <row r="348" s="12" customFormat="1">
      <c r="B348" s="231"/>
      <c r="D348" s="232" t="s">
        <v>242</v>
      </c>
      <c r="E348" s="233" t="s">
        <v>5</v>
      </c>
      <c r="F348" s="234" t="s">
        <v>629</v>
      </c>
      <c r="H348" s="233" t="s">
        <v>5</v>
      </c>
      <c r="I348" s="235"/>
      <c r="L348" s="231"/>
      <c r="M348" s="236"/>
      <c r="N348" s="237"/>
      <c r="O348" s="237"/>
      <c r="P348" s="237"/>
      <c r="Q348" s="237"/>
      <c r="R348" s="237"/>
      <c r="S348" s="237"/>
      <c r="T348" s="238"/>
      <c r="AT348" s="233" t="s">
        <v>242</v>
      </c>
      <c r="AU348" s="233" t="s">
        <v>79</v>
      </c>
      <c r="AV348" s="12" t="s">
        <v>77</v>
      </c>
      <c r="AW348" s="12" t="s">
        <v>34</v>
      </c>
      <c r="AX348" s="12" t="s">
        <v>70</v>
      </c>
      <c r="AY348" s="233" t="s">
        <v>156</v>
      </c>
    </row>
    <row r="349" s="13" customFormat="1">
      <c r="B349" s="239"/>
      <c r="D349" s="232" t="s">
        <v>242</v>
      </c>
      <c r="E349" s="240" t="s">
        <v>5</v>
      </c>
      <c r="F349" s="241" t="s">
        <v>1126</v>
      </c>
      <c r="H349" s="242">
        <v>249.964</v>
      </c>
      <c r="I349" s="243"/>
      <c r="L349" s="239"/>
      <c r="M349" s="244"/>
      <c r="N349" s="245"/>
      <c r="O349" s="245"/>
      <c r="P349" s="245"/>
      <c r="Q349" s="245"/>
      <c r="R349" s="245"/>
      <c r="S349" s="245"/>
      <c r="T349" s="246"/>
      <c r="AT349" s="240" t="s">
        <v>242</v>
      </c>
      <c r="AU349" s="240" t="s">
        <v>79</v>
      </c>
      <c r="AV349" s="13" t="s">
        <v>79</v>
      </c>
      <c r="AW349" s="13" t="s">
        <v>34</v>
      </c>
      <c r="AX349" s="13" t="s">
        <v>70</v>
      </c>
      <c r="AY349" s="240" t="s">
        <v>156</v>
      </c>
    </row>
    <row r="350" s="14" customFormat="1">
      <c r="B350" s="247"/>
      <c r="D350" s="232" t="s">
        <v>242</v>
      </c>
      <c r="E350" s="248" t="s">
        <v>5</v>
      </c>
      <c r="F350" s="249" t="s">
        <v>249</v>
      </c>
      <c r="H350" s="250">
        <v>249.964</v>
      </c>
      <c r="I350" s="251"/>
      <c r="L350" s="247"/>
      <c r="M350" s="252"/>
      <c r="N350" s="253"/>
      <c r="O350" s="253"/>
      <c r="P350" s="253"/>
      <c r="Q350" s="253"/>
      <c r="R350" s="253"/>
      <c r="S350" s="253"/>
      <c r="T350" s="254"/>
      <c r="AT350" s="248" t="s">
        <v>242</v>
      </c>
      <c r="AU350" s="248" t="s">
        <v>79</v>
      </c>
      <c r="AV350" s="14" t="s">
        <v>169</v>
      </c>
      <c r="AW350" s="14" t="s">
        <v>34</v>
      </c>
      <c r="AX350" s="14" t="s">
        <v>77</v>
      </c>
      <c r="AY350" s="248" t="s">
        <v>156</v>
      </c>
    </row>
    <row r="351" s="1" customFormat="1" ht="16.5" customHeight="1">
      <c r="B351" s="213"/>
      <c r="C351" s="214" t="s">
        <v>847</v>
      </c>
      <c r="D351" s="214" t="s">
        <v>159</v>
      </c>
      <c r="E351" s="215" t="s">
        <v>631</v>
      </c>
      <c r="F351" s="216" t="s">
        <v>632</v>
      </c>
      <c r="G351" s="217" t="s">
        <v>260</v>
      </c>
      <c r="H351" s="218">
        <v>74.400000000000006</v>
      </c>
      <c r="I351" s="219"/>
      <c r="J351" s="220">
        <f>ROUND(I351*H351,2)</f>
        <v>0</v>
      </c>
      <c r="K351" s="216" t="s">
        <v>163</v>
      </c>
      <c r="L351" s="47"/>
      <c r="M351" s="221" t="s">
        <v>5</v>
      </c>
      <c r="N351" s="222" t="s">
        <v>41</v>
      </c>
      <c r="O351" s="48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AR351" s="25" t="s">
        <v>169</v>
      </c>
      <c r="AT351" s="25" t="s">
        <v>159</v>
      </c>
      <c r="AU351" s="25" t="s">
        <v>79</v>
      </c>
      <c r="AY351" s="25" t="s">
        <v>156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25" t="s">
        <v>77</v>
      </c>
      <c r="BK351" s="225">
        <f>ROUND(I351*H351,2)</f>
        <v>0</v>
      </c>
      <c r="BL351" s="25" t="s">
        <v>169</v>
      </c>
      <c r="BM351" s="25" t="s">
        <v>633</v>
      </c>
    </row>
    <row r="352" s="12" customFormat="1">
      <c r="B352" s="231"/>
      <c r="D352" s="232" t="s">
        <v>242</v>
      </c>
      <c r="E352" s="233" t="s">
        <v>5</v>
      </c>
      <c r="F352" s="234" t="s">
        <v>634</v>
      </c>
      <c r="H352" s="233" t="s">
        <v>5</v>
      </c>
      <c r="I352" s="235"/>
      <c r="L352" s="231"/>
      <c r="M352" s="236"/>
      <c r="N352" s="237"/>
      <c r="O352" s="237"/>
      <c r="P352" s="237"/>
      <c r="Q352" s="237"/>
      <c r="R352" s="237"/>
      <c r="S352" s="237"/>
      <c r="T352" s="238"/>
      <c r="AT352" s="233" t="s">
        <v>242</v>
      </c>
      <c r="AU352" s="233" t="s">
        <v>79</v>
      </c>
      <c r="AV352" s="12" t="s">
        <v>77</v>
      </c>
      <c r="AW352" s="12" t="s">
        <v>34</v>
      </c>
      <c r="AX352" s="12" t="s">
        <v>70</v>
      </c>
      <c r="AY352" s="233" t="s">
        <v>156</v>
      </c>
    </row>
    <row r="353" s="13" customFormat="1">
      <c r="B353" s="239"/>
      <c r="D353" s="232" t="s">
        <v>242</v>
      </c>
      <c r="E353" s="240" t="s">
        <v>5</v>
      </c>
      <c r="F353" s="241" t="s">
        <v>1128</v>
      </c>
      <c r="H353" s="242">
        <v>74.400000000000006</v>
      </c>
      <c r="I353" s="243"/>
      <c r="L353" s="239"/>
      <c r="M353" s="244"/>
      <c r="N353" s="245"/>
      <c r="O353" s="245"/>
      <c r="P353" s="245"/>
      <c r="Q353" s="245"/>
      <c r="R353" s="245"/>
      <c r="S353" s="245"/>
      <c r="T353" s="246"/>
      <c r="AT353" s="240" t="s">
        <v>242</v>
      </c>
      <c r="AU353" s="240" t="s">
        <v>79</v>
      </c>
      <c r="AV353" s="13" t="s">
        <v>79</v>
      </c>
      <c r="AW353" s="13" t="s">
        <v>34</v>
      </c>
      <c r="AX353" s="13" t="s">
        <v>70</v>
      </c>
      <c r="AY353" s="240" t="s">
        <v>156</v>
      </c>
    </row>
    <row r="354" s="14" customFormat="1">
      <c r="B354" s="247"/>
      <c r="D354" s="232" t="s">
        <v>242</v>
      </c>
      <c r="E354" s="248" t="s">
        <v>5</v>
      </c>
      <c r="F354" s="249" t="s">
        <v>249</v>
      </c>
      <c r="H354" s="250">
        <v>74.400000000000006</v>
      </c>
      <c r="I354" s="251"/>
      <c r="L354" s="247"/>
      <c r="M354" s="267"/>
      <c r="N354" s="268"/>
      <c r="O354" s="268"/>
      <c r="P354" s="268"/>
      <c r="Q354" s="268"/>
      <c r="R354" s="268"/>
      <c r="S354" s="268"/>
      <c r="T354" s="269"/>
      <c r="AT354" s="248" t="s">
        <v>242</v>
      </c>
      <c r="AU354" s="248" t="s">
        <v>79</v>
      </c>
      <c r="AV354" s="14" t="s">
        <v>169</v>
      </c>
      <c r="AW354" s="14" t="s">
        <v>34</v>
      </c>
      <c r="AX354" s="14" t="s">
        <v>77</v>
      </c>
      <c r="AY354" s="248" t="s">
        <v>156</v>
      </c>
    </row>
    <row r="355" s="1" customFormat="1" ht="6.96" customHeight="1">
      <c r="B355" s="68"/>
      <c r="C355" s="69"/>
      <c r="D355" s="69"/>
      <c r="E355" s="69"/>
      <c r="F355" s="69"/>
      <c r="G355" s="69"/>
      <c r="H355" s="69"/>
      <c r="I355" s="164"/>
      <c r="J355" s="69"/>
      <c r="K355" s="69"/>
      <c r="L355" s="47"/>
    </row>
  </sheetData>
  <autoFilter ref="C95:K354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991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1131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ROUND(J93,2)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ROUND(SUM(BE93:BE192), 2)</f>
        <v>0</v>
      </c>
      <c r="G34" s="48"/>
      <c r="H34" s="48"/>
      <c r="I34" s="156">
        <v>0.20999999999999999</v>
      </c>
      <c r="J34" s="155">
        <f>ROUND(ROUND((SUM(BE93:BE192)),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ROUND(SUM(BF93:BF192), 2)</f>
        <v>0</v>
      </c>
      <c r="G35" s="48"/>
      <c r="H35" s="48"/>
      <c r="I35" s="156">
        <v>0.14999999999999999</v>
      </c>
      <c r="J35" s="155">
        <f>ROUND(ROUND((SUM(BF93:BF192)),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ROUND(SUM(BG93:BG192),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ROUND(SUM(BH93:BH192),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ROUND(SUM(BI93:BI192),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991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103.2.UN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J93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J94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J95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J100</f>
        <v>0</v>
      </c>
      <c r="K67" s="186"/>
    </row>
    <row r="68" s="8" customFormat="1" ht="24.96" customHeight="1">
      <c r="B68" s="173"/>
      <c r="C68" s="174"/>
      <c r="D68" s="175" t="s">
        <v>233</v>
      </c>
      <c r="E68" s="176"/>
      <c r="F68" s="176"/>
      <c r="G68" s="176"/>
      <c r="H68" s="176"/>
      <c r="I68" s="177"/>
      <c r="J68" s="178">
        <f>J190</f>
        <v>0</v>
      </c>
      <c r="K68" s="179"/>
    </row>
    <row r="69" s="9" customFormat="1" ht="19.92" customHeight="1">
      <c r="B69" s="180"/>
      <c r="C69" s="181"/>
      <c r="D69" s="182" t="s">
        <v>234</v>
      </c>
      <c r="E69" s="183"/>
      <c r="F69" s="183"/>
      <c r="G69" s="183"/>
      <c r="H69" s="183"/>
      <c r="I69" s="184"/>
      <c r="J69" s="185">
        <f>J191</f>
        <v>0</v>
      </c>
      <c r="K69" s="186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42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4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65"/>
      <c r="J75" s="72"/>
      <c r="K75" s="72"/>
      <c r="L75" s="47"/>
    </row>
    <row r="76" s="1" customFormat="1" ht="36.96" customHeight="1">
      <c r="B76" s="47"/>
      <c r="C76" s="73" t="s">
        <v>139</v>
      </c>
      <c r="I76" s="187"/>
      <c r="L76" s="47"/>
    </row>
    <row r="77" s="1" customFormat="1" ht="6.96" customHeight="1">
      <c r="B77" s="47"/>
      <c r="I77" s="187"/>
      <c r="L77" s="47"/>
    </row>
    <row r="78" s="1" customFormat="1" ht="14.4" customHeight="1">
      <c r="B78" s="47"/>
      <c r="C78" s="75" t="s">
        <v>19</v>
      </c>
      <c r="I78" s="187"/>
      <c r="L78" s="47"/>
    </row>
    <row r="79" s="1" customFormat="1" ht="16.5" customHeight="1">
      <c r="B79" s="47"/>
      <c r="E79" s="188" t="str">
        <f>E7</f>
        <v>Cyklostezka Bratrušov - 2.rozpočet</v>
      </c>
      <c r="F79" s="75"/>
      <c r="G79" s="75"/>
      <c r="H79" s="75"/>
      <c r="I79" s="187"/>
      <c r="L79" s="47"/>
    </row>
    <row r="80">
      <c r="B80" s="29"/>
      <c r="C80" s="75" t="s">
        <v>124</v>
      </c>
      <c r="L80" s="29"/>
    </row>
    <row r="81" ht="16.5" customHeight="1">
      <c r="B81" s="29"/>
      <c r="E81" s="188" t="s">
        <v>125</v>
      </c>
      <c r="L81" s="29"/>
    </row>
    <row r="82">
      <c r="B82" s="29"/>
      <c r="C82" s="75" t="s">
        <v>126</v>
      </c>
      <c r="L82" s="29"/>
    </row>
    <row r="83" s="1" customFormat="1" ht="16.5" customHeight="1">
      <c r="B83" s="47"/>
      <c r="E83" s="230" t="s">
        <v>991</v>
      </c>
      <c r="F83" s="1"/>
      <c r="G83" s="1"/>
      <c r="H83" s="1"/>
      <c r="I83" s="187"/>
      <c r="L83" s="47"/>
    </row>
    <row r="84" s="1" customFormat="1" ht="14.4" customHeight="1">
      <c r="B84" s="47"/>
      <c r="C84" s="75" t="s">
        <v>225</v>
      </c>
      <c r="I84" s="187"/>
      <c r="L84" s="47"/>
    </row>
    <row r="85" s="1" customFormat="1" ht="17.25" customHeight="1">
      <c r="B85" s="47"/>
      <c r="E85" s="78" t="str">
        <f>E13</f>
        <v>OS 103.2.UN - Dopravní značení - uznatelné náklady</v>
      </c>
      <c r="F85" s="1"/>
      <c r="G85" s="1"/>
      <c r="H85" s="1"/>
      <c r="I85" s="187"/>
      <c r="L85" s="47"/>
    </row>
    <row r="86" s="1" customFormat="1" ht="6.96" customHeight="1">
      <c r="B86" s="47"/>
      <c r="I86" s="187"/>
      <c r="L86" s="47"/>
    </row>
    <row r="87" s="1" customFormat="1" ht="18" customHeight="1">
      <c r="B87" s="47"/>
      <c r="C87" s="75" t="s">
        <v>23</v>
      </c>
      <c r="F87" s="189" t="str">
        <f>F16</f>
        <v>Bratrušov</v>
      </c>
      <c r="I87" s="190" t="s">
        <v>25</v>
      </c>
      <c r="J87" s="80" t="str">
        <f>IF(J16="","",J16)</f>
        <v>5.6.2017</v>
      </c>
      <c r="L87" s="47"/>
    </row>
    <row r="88" s="1" customFormat="1" ht="6.96" customHeight="1">
      <c r="B88" s="47"/>
      <c r="I88" s="187"/>
      <c r="L88" s="47"/>
    </row>
    <row r="89" s="1" customFormat="1">
      <c r="B89" s="47"/>
      <c r="C89" s="75" t="s">
        <v>27</v>
      </c>
      <c r="F89" s="189" t="str">
        <f>E19</f>
        <v xml:space="preserve"> </v>
      </c>
      <c r="I89" s="190" t="s">
        <v>33</v>
      </c>
      <c r="J89" s="189" t="str">
        <f>E25</f>
        <v xml:space="preserve"> </v>
      </c>
      <c r="L89" s="47"/>
    </row>
    <row r="90" s="1" customFormat="1" ht="14.4" customHeight="1">
      <c r="B90" s="47"/>
      <c r="C90" s="75" t="s">
        <v>31</v>
      </c>
      <c r="F90" s="189" t="str">
        <f>IF(E22="","",E22)</f>
        <v/>
      </c>
      <c r="I90" s="187"/>
      <c r="L90" s="47"/>
    </row>
    <row r="91" s="1" customFormat="1" ht="10.32" customHeight="1">
      <c r="B91" s="47"/>
      <c r="I91" s="187"/>
      <c r="L91" s="47"/>
    </row>
    <row r="92" s="10" customFormat="1" ht="29.28" customHeight="1">
      <c r="B92" s="191"/>
      <c r="C92" s="192" t="s">
        <v>140</v>
      </c>
      <c r="D92" s="193" t="s">
        <v>55</v>
      </c>
      <c r="E92" s="193" t="s">
        <v>51</v>
      </c>
      <c r="F92" s="193" t="s">
        <v>141</v>
      </c>
      <c r="G92" s="193" t="s">
        <v>142</v>
      </c>
      <c r="H92" s="193" t="s">
        <v>143</v>
      </c>
      <c r="I92" s="194" t="s">
        <v>144</v>
      </c>
      <c r="J92" s="193" t="s">
        <v>130</v>
      </c>
      <c r="K92" s="195" t="s">
        <v>145</v>
      </c>
      <c r="L92" s="191"/>
      <c r="M92" s="93" t="s">
        <v>146</v>
      </c>
      <c r="N92" s="94" t="s">
        <v>40</v>
      </c>
      <c r="O92" s="94" t="s">
        <v>147</v>
      </c>
      <c r="P92" s="94" t="s">
        <v>148</v>
      </c>
      <c r="Q92" s="94" t="s">
        <v>149</v>
      </c>
      <c r="R92" s="94" t="s">
        <v>150</v>
      </c>
      <c r="S92" s="94" t="s">
        <v>151</v>
      </c>
      <c r="T92" s="95" t="s">
        <v>152</v>
      </c>
    </row>
    <row r="93" s="1" customFormat="1" ht="29.28" customHeight="1">
      <c r="B93" s="47"/>
      <c r="C93" s="97" t="s">
        <v>131</v>
      </c>
      <c r="I93" s="187"/>
      <c r="J93" s="196">
        <f>BK93</f>
        <v>0</v>
      </c>
      <c r="L93" s="47"/>
      <c r="M93" s="96"/>
      <c r="N93" s="83"/>
      <c r="O93" s="83"/>
      <c r="P93" s="197">
        <f>P94+P190</f>
        <v>0</v>
      </c>
      <c r="Q93" s="83"/>
      <c r="R93" s="197">
        <f>R94+R190</f>
        <v>1.4746699999999997</v>
      </c>
      <c r="S93" s="83"/>
      <c r="T93" s="198">
        <f>T94+T190</f>
        <v>0</v>
      </c>
      <c r="AT93" s="25" t="s">
        <v>69</v>
      </c>
      <c r="AU93" s="25" t="s">
        <v>132</v>
      </c>
      <c r="BK93" s="199">
        <f>BK94+BK190</f>
        <v>0</v>
      </c>
    </row>
    <row r="94" s="11" customFormat="1" ht="37.44001" customHeight="1">
      <c r="B94" s="200"/>
      <c r="D94" s="201" t="s">
        <v>69</v>
      </c>
      <c r="E94" s="202" t="s">
        <v>235</v>
      </c>
      <c r="F94" s="202" t="s">
        <v>236</v>
      </c>
      <c r="I94" s="203"/>
      <c r="J94" s="204">
        <f>BK94</f>
        <v>0</v>
      </c>
      <c r="L94" s="200"/>
      <c r="M94" s="205"/>
      <c r="N94" s="206"/>
      <c r="O94" s="206"/>
      <c r="P94" s="207">
        <f>P95+P100</f>
        <v>0</v>
      </c>
      <c r="Q94" s="206"/>
      <c r="R94" s="207">
        <f>R95+R100</f>
        <v>1.4746699999999997</v>
      </c>
      <c r="S94" s="206"/>
      <c r="T94" s="208">
        <f>T95+T100</f>
        <v>0</v>
      </c>
      <c r="AR94" s="201" t="s">
        <v>77</v>
      </c>
      <c r="AT94" s="209" t="s">
        <v>69</v>
      </c>
      <c r="AU94" s="209" t="s">
        <v>70</v>
      </c>
      <c r="AY94" s="201" t="s">
        <v>156</v>
      </c>
      <c r="BK94" s="210">
        <f>BK95+BK100</f>
        <v>0</v>
      </c>
    </row>
    <row r="95" s="11" customFormat="1" ht="19.92" customHeight="1">
      <c r="B95" s="200"/>
      <c r="D95" s="201" t="s">
        <v>69</v>
      </c>
      <c r="E95" s="211" t="s">
        <v>77</v>
      </c>
      <c r="F95" s="211" t="s">
        <v>237</v>
      </c>
      <c r="I95" s="203"/>
      <c r="J95" s="212">
        <f>BK95</f>
        <v>0</v>
      </c>
      <c r="L95" s="200"/>
      <c r="M95" s="205"/>
      <c r="N95" s="206"/>
      <c r="O95" s="206"/>
      <c r="P95" s="207">
        <f>SUM(P96:P99)</f>
        <v>0</v>
      </c>
      <c r="Q95" s="206"/>
      <c r="R95" s="207">
        <f>SUM(R96:R99)</f>
        <v>0</v>
      </c>
      <c r="S95" s="206"/>
      <c r="T95" s="208">
        <f>SUM(T96:T99)</f>
        <v>0</v>
      </c>
      <c r="AR95" s="201" t="s">
        <v>77</v>
      </c>
      <c r="AT95" s="209" t="s">
        <v>69</v>
      </c>
      <c r="AU95" s="209" t="s">
        <v>77</v>
      </c>
      <c r="AY95" s="201" t="s">
        <v>156</v>
      </c>
      <c r="BK95" s="210">
        <f>SUM(BK96:BK99)</f>
        <v>0</v>
      </c>
    </row>
    <row r="96" s="1" customFormat="1" ht="38.25" customHeight="1">
      <c r="B96" s="213"/>
      <c r="C96" s="214" t="s">
        <v>77</v>
      </c>
      <c r="D96" s="214" t="s">
        <v>159</v>
      </c>
      <c r="E96" s="215" t="s">
        <v>886</v>
      </c>
      <c r="F96" s="216" t="s">
        <v>887</v>
      </c>
      <c r="G96" s="217" t="s">
        <v>240</v>
      </c>
      <c r="H96" s="218">
        <v>0.57999999999999996</v>
      </c>
      <c r="I96" s="219"/>
      <c r="J96" s="220">
        <f>ROUND(I96*H96,2)</f>
        <v>0</v>
      </c>
      <c r="K96" s="216" t="s">
        <v>163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169</v>
      </c>
      <c r="AT96" s="25" t="s">
        <v>159</v>
      </c>
      <c r="AU96" s="25" t="s">
        <v>79</v>
      </c>
      <c r="AY96" s="25" t="s">
        <v>156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169</v>
      </c>
      <c r="BM96" s="25" t="s">
        <v>888</v>
      </c>
    </row>
    <row r="97" s="12" customFormat="1">
      <c r="B97" s="231"/>
      <c r="D97" s="232" t="s">
        <v>242</v>
      </c>
      <c r="E97" s="233" t="s">
        <v>5</v>
      </c>
      <c r="F97" s="234" t="s">
        <v>889</v>
      </c>
      <c r="H97" s="233" t="s">
        <v>5</v>
      </c>
      <c r="I97" s="235"/>
      <c r="L97" s="231"/>
      <c r="M97" s="236"/>
      <c r="N97" s="237"/>
      <c r="O97" s="237"/>
      <c r="P97" s="237"/>
      <c r="Q97" s="237"/>
      <c r="R97" s="237"/>
      <c r="S97" s="237"/>
      <c r="T97" s="238"/>
      <c r="AT97" s="233" t="s">
        <v>242</v>
      </c>
      <c r="AU97" s="233" t="s">
        <v>79</v>
      </c>
      <c r="AV97" s="12" t="s">
        <v>77</v>
      </c>
      <c r="AW97" s="12" t="s">
        <v>34</v>
      </c>
      <c r="AX97" s="12" t="s">
        <v>70</v>
      </c>
      <c r="AY97" s="233" t="s">
        <v>156</v>
      </c>
    </row>
    <row r="98" s="13" customFormat="1">
      <c r="B98" s="239"/>
      <c r="D98" s="232" t="s">
        <v>242</v>
      </c>
      <c r="E98" s="240" t="s">
        <v>5</v>
      </c>
      <c r="F98" s="241" t="s">
        <v>1132</v>
      </c>
      <c r="H98" s="242">
        <v>0.57999999999999996</v>
      </c>
      <c r="I98" s="243"/>
      <c r="L98" s="239"/>
      <c r="M98" s="244"/>
      <c r="N98" s="245"/>
      <c r="O98" s="245"/>
      <c r="P98" s="245"/>
      <c r="Q98" s="245"/>
      <c r="R98" s="245"/>
      <c r="S98" s="245"/>
      <c r="T98" s="246"/>
      <c r="AT98" s="240" t="s">
        <v>242</v>
      </c>
      <c r="AU98" s="240" t="s">
        <v>79</v>
      </c>
      <c r="AV98" s="13" t="s">
        <v>79</v>
      </c>
      <c r="AW98" s="13" t="s">
        <v>34</v>
      </c>
      <c r="AX98" s="13" t="s">
        <v>70</v>
      </c>
      <c r="AY98" s="240" t="s">
        <v>156</v>
      </c>
    </row>
    <row r="99" s="14" customFormat="1">
      <c r="B99" s="247"/>
      <c r="D99" s="232" t="s">
        <v>242</v>
      </c>
      <c r="E99" s="248" t="s">
        <v>5</v>
      </c>
      <c r="F99" s="249" t="s">
        <v>249</v>
      </c>
      <c r="H99" s="250">
        <v>0.57999999999999996</v>
      </c>
      <c r="I99" s="251"/>
      <c r="L99" s="247"/>
      <c r="M99" s="252"/>
      <c r="N99" s="253"/>
      <c r="O99" s="253"/>
      <c r="P99" s="253"/>
      <c r="Q99" s="253"/>
      <c r="R99" s="253"/>
      <c r="S99" s="253"/>
      <c r="T99" s="254"/>
      <c r="AT99" s="248" t="s">
        <v>242</v>
      </c>
      <c r="AU99" s="248" t="s">
        <v>79</v>
      </c>
      <c r="AV99" s="14" t="s">
        <v>169</v>
      </c>
      <c r="AW99" s="14" t="s">
        <v>34</v>
      </c>
      <c r="AX99" s="14" t="s">
        <v>77</v>
      </c>
      <c r="AY99" s="248" t="s">
        <v>156</v>
      </c>
    </row>
    <row r="100" s="11" customFormat="1" ht="29.88" customHeight="1">
      <c r="B100" s="200"/>
      <c r="D100" s="201" t="s">
        <v>69</v>
      </c>
      <c r="E100" s="211" t="s">
        <v>299</v>
      </c>
      <c r="F100" s="211" t="s">
        <v>304</v>
      </c>
      <c r="I100" s="203"/>
      <c r="J100" s="212">
        <f>BK100</f>
        <v>0</v>
      </c>
      <c r="L100" s="200"/>
      <c r="M100" s="205"/>
      <c r="N100" s="206"/>
      <c r="O100" s="206"/>
      <c r="P100" s="207">
        <f>SUM(P101:P189)</f>
        <v>0</v>
      </c>
      <c r="Q100" s="206"/>
      <c r="R100" s="207">
        <f>SUM(R101:R189)</f>
        <v>1.4746699999999997</v>
      </c>
      <c r="S100" s="206"/>
      <c r="T100" s="208">
        <f>SUM(T101:T189)</f>
        <v>0</v>
      </c>
      <c r="AR100" s="201" t="s">
        <v>77</v>
      </c>
      <c r="AT100" s="209" t="s">
        <v>69</v>
      </c>
      <c r="AU100" s="209" t="s">
        <v>77</v>
      </c>
      <c r="AY100" s="201" t="s">
        <v>156</v>
      </c>
      <c r="BK100" s="210">
        <f>SUM(BK101:BK189)</f>
        <v>0</v>
      </c>
    </row>
    <row r="101" s="1" customFormat="1" ht="25.5" customHeight="1">
      <c r="B101" s="213"/>
      <c r="C101" s="214" t="s">
        <v>79</v>
      </c>
      <c r="D101" s="214" t="s">
        <v>159</v>
      </c>
      <c r="E101" s="215" t="s">
        <v>891</v>
      </c>
      <c r="F101" s="216" t="s">
        <v>892</v>
      </c>
      <c r="G101" s="217" t="s">
        <v>538</v>
      </c>
      <c r="H101" s="218">
        <v>4</v>
      </c>
      <c r="I101" s="219"/>
      <c r="J101" s="220">
        <f>ROUND(I101*H101,2)</f>
        <v>0</v>
      </c>
      <c r="K101" s="216" t="s">
        <v>163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0.00069999999999999999</v>
      </c>
      <c r="R101" s="223">
        <f>Q101*H101</f>
        <v>0.0028</v>
      </c>
      <c r="S101" s="223">
        <v>0</v>
      </c>
      <c r="T101" s="224">
        <f>S101*H101</f>
        <v>0</v>
      </c>
      <c r="AR101" s="25" t="s">
        <v>169</v>
      </c>
      <c r="AT101" s="25" t="s">
        <v>159</v>
      </c>
      <c r="AU101" s="25" t="s">
        <v>79</v>
      </c>
      <c r="AY101" s="25" t="s">
        <v>156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169</v>
      </c>
      <c r="BM101" s="25" t="s">
        <v>893</v>
      </c>
    </row>
    <row r="102" s="12" customFormat="1">
      <c r="B102" s="231"/>
      <c r="D102" s="232" t="s">
        <v>242</v>
      </c>
      <c r="E102" s="233" t="s">
        <v>5</v>
      </c>
      <c r="F102" s="234" t="s">
        <v>894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242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242</v>
      </c>
      <c r="E103" s="240" t="s">
        <v>5</v>
      </c>
      <c r="F103" s="241" t="s">
        <v>895</v>
      </c>
      <c r="H103" s="242">
        <v>4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242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4" customFormat="1">
      <c r="B104" s="247"/>
      <c r="D104" s="232" t="s">
        <v>242</v>
      </c>
      <c r="E104" s="248" t="s">
        <v>5</v>
      </c>
      <c r="F104" s="249" t="s">
        <v>249</v>
      </c>
      <c r="H104" s="250">
        <v>4</v>
      </c>
      <c r="I104" s="251"/>
      <c r="L104" s="247"/>
      <c r="M104" s="252"/>
      <c r="N104" s="253"/>
      <c r="O104" s="253"/>
      <c r="P104" s="253"/>
      <c r="Q104" s="253"/>
      <c r="R104" s="253"/>
      <c r="S104" s="253"/>
      <c r="T104" s="254"/>
      <c r="AT104" s="248" t="s">
        <v>242</v>
      </c>
      <c r="AU104" s="248" t="s">
        <v>79</v>
      </c>
      <c r="AV104" s="14" t="s">
        <v>169</v>
      </c>
      <c r="AW104" s="14" t="s">
        <v>34</v>
      </c>
      <c r="AX104" s="14" t="s">
        <v>77</v>
      </c>
      <c r="AY104" s="248" t="s">
        <v>156</v>
      </c>
    </row>
    <row r="105" s="1" customFormat="1" ht="16.5" customHeight="1">
      <c r="B105" s="213"/>
      <c r="C105" s="255" t="s">
        <v>93</v>
      </c>
      <c r="D105" s="255" t="s">
        <v>272</v>
      </c>
      <c r="E105" s="256" t="s">
        <v>897</v>
      </c>
      <c r="F105" s="257" t="s">
        <v>898</v>
      </c>
      <c r="G105" s="258" t="s">
        <v>538</v>
      </c>
      <c r="H105" s="259">
        <v>1</v>
      </c>
      <c r="I105" s="260"/>
      <c r="J105" s="261">
        <f>ROUND(I105*H105,2)</f>
        <v>0</v>
      </c>
      <c r="K105" s="257" t="s">
        <v>163</v>
      </c>
      <c r="L105" s="262"/>
      <c r="M105" s="263" t="s">
        <v>5</v>
      </c>
      <c r="N105" s="264" t="s">
        <v>41</v>
      </c>
      <c r="O105" s="48"/>
      <c r="P105" s="223">
        <f>O105*H105</f>
        <v>0</v>
      </c>
      <c r="Q105" s="223">
        <v>0.0060000000000000001</v>
      </c>
      <c r="R105" s="223">
        <f>Q105*H105</f>
        <v>0.0060000000000000001</v>
      </c>
      <c r="S105" s="223">
        <v>0</v>
      </c>
      <c r="T105" s="224">
        <f>S105*H105</f>
        <v>0</v>
      </c>
      <c r="AR105" s="25" t="s">
        <v>275</v>
      </c>
      <c r="AT105" s="25" t="s">
        <v>272</v>
      </c>
      <c r="AU105" s="25" t="s">
        <v>79</v>
      </c>
      <c r="AY105" s="25" t="s">
        <v>156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169</v>
      </c>
      <c r="BM105" s="25" t="s">
        <v>899</v>
      </c>
    </row>
    <row r="106" s="12" customFormat="1">
      <c r="B106" s="231"/>
      <c r="D106" s="232" t="s">
        <v>242</v>
      </c>
      <c r="E106" s="233" t="s">
        <v>5</v>
      </c>
      <c r="F106" s="234" t="s">
        <v>900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242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242</v>
      </c>
      <c r="E107" s="240" t="s">
        <v>5</v>
      </c>
      <c r="F107" s="241" t="s">
        <v>77</v>
      </c>
      <c r="H107" s="242">
        <v>1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242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4" customFormat="1">
      <c r="B108" s="247"/>
      <c r="D108" s="232" t="s">
        <v>242</v>
      </c>
      <c r="E108" s="248" t="s">
        <v>5</v>
      </c>
      <c r="F108" s="249" t="s">
        <v>249</v>
      </c>
      <c r="H108" s="250">
        <v>1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242</v>
      </c>
      <c r="AU108" s="248" t="s">
        <v>79</v>
      </c>
      <c r="AV108" s="14" t="s">
        <v>169</v>
      </c>
      <c r="AW108" s="14" t="s">
        <v>34</v>
      </c>
      <c r="AX108" s="14" t="s">
        <v>77</v>
      </c>
      <c r="AY108" s="248" t="s">
        <v>156</v>
      </c>
    </row>
    <row r="109" s="1" customFormat="1" ht="16.5" customHeight="1">
      <c r="B109" s="213"/>
      <c r="C109" s="255" t="s">
        <v>169</v>
      </c>
      <c r="D109" s="255" t="s">
        <v>272</v>
      </c>
      <c r="E109" s="256" t="s">
        <v>901</v>
      </c>
      <c r="F109" s="257" t="s">
        <v>902</v>
      </c>
      <c r="G109" s="258" t="s">
        <v>538</v>
      </c>
      <c r="H109" s="259">
        <v>4</v>
      </c>
      <c r="I109" s="260"/>
      <c r="J109" s="261">
        <f>ROUND(I109*H109,2)</f>
        <v>0</v>
      </c>
      <c r="K109" s="257" t="s">
        <v>163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0.0040000000000000001</v>
      </c>
      <c r="R109" s="223">
        <f>Q109*H109</f>
        <v>0.016</v>
      </c>
      <c r="S109" s="223">
        <v>0</v>
      </c>
      <c r="T109" s="224">
        <f>S109*H109</f>
        <v>0</v>
      </c>
      <c r="AR109" s="25" t="s">
        <v>275</v>
      </c>
      <c r="AT109" s="25" t="s">
        <v>272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169</v>
      </c>
      <c r="BM109" s="25" t="s">
        <v>903</v>
      </c>
    </row>
    <row r="110" s="12" customFormat="1">
      <c r="B110" s="231"/>
      <c r="D110" s="232" t="s">
        <v>242</v>
      </c>
      <c r="E110" s="233" t="s">
        <v>5</v>
      </c>
      <c r="F110" s="234" t="s">
        <v>894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242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3" customFormat="1">
      <c r="B111" s="239"/>
      <c r="D111" s="232" t="s">
        <v>242</v>
      </c>
      <c r="E111" s="240" t="s">
        <v>5</v>
      </c>
      <c r="F111" s="241" t="s">
        <v>895</v>
      </c>
      <c r="H111" s="242">
        <v>4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242</v>
      </c>
      <c r="AU111" s="240" t="s">
        <v>79</v>
      </c>
      <c r="AV111" s="13" t="s">
        <v>79</v>
      </c>
      <c r="AW111" s="13" t="s">
        <v>34</v>
      </c>
      <c r="AX111" s="13" t="s">
        <v>70</v>
      </c>
      <c r="AY111" s="240" t="s">
        <v>156</v>
      </c>
    </row>
    <row r="112" s="14" customFormat="1">
      <c r="B112" s="247"/>
      <c r="D112" s="232" t="s">
        <v>242</v>
      </c>
      <c r="E112" s="248" t="s">
        <v>5</v>
      </c>
      <c r="F112" s="249" t="s">
        <v>249</v>
      </c>
      <c r="H112" s="250">
        <v>4</v>
      </c>
      <c r="I112" s="251"/>
      <c r="L112" s="247"/>
      <c r="M112" s="252"/>
      <c r="N112" s="253"/>
      <c r="O112" s="253"/>
      <c r="P112" s="253"/>
      <c r="Q112" s="253"/>
      <c r="R112" s="253"/>
      <c r="S112" s="253"/>
      <c r="T112" s="254"/>
      <c r="AT112" s="248" t="s">
        <v>242</v>
      </c>
      <c r="AU112" s="248" t="s">
        <v>79</v>
      </c>
      <c r="AV112" s="14" t="s">
        <v>169</v>
      </c>
      <c r="AW112" s="14" t="s">
        <v>34</v>
      </c>
      <c r="AX112" s="14" t="s">
        <v>77</v>
      </c>
      <c r="AY112" s="248" t="s">
        <v>156</v>
      </c>
    </row>
    <row r="113" s="1" customFormat="1" ht="25.5" customHeight="1">
      <c r="B113" s="213"/>
      <c r="C113" s="214" t="s">
        <v>155</v>
      </c>
      <c r="D113" s="214" t="s">
        <v>159</v>
      </c>
      <c r="E113" s="215" t="s">
        <v>904</v>
      </c>
      <c r="F113" s="216" t="s">
        <v>905</v>
      </c>
      <c r="G113" s="217" t="s">
        <v>538</v>
      </c>
      <c r="H113" s="218">
        <v>1</v>
      </c>
      <c r="I113" s="219"/>
      <c r="J113" s="220">
        <f>ROUND(I113*H113,2)</f>
        <v>0</v>
      </c>
      <c r="K113" s="216" t="s">
        <v>163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0.0010499999999999999</v>
      </c>
      <c r="R113" s="223">
        <f>Q113*H113</f>
        <v>0.0010499999999999999</v>
      </c>
      <c r="S113" s="223">
        <v>0</v>
      </c>
      <c r="T113" s="224">
        <f>S113*H113</f>
        <v>0</v>
      </c>
      <c r="AR113" s="25" t="s">
        <v>169</v>
      </c>
      <c r="AT113" s="25" t="s">
        <v>159</v>
      </c>
      <c r="AU113" s="25" t="s">
        <v>79</v>
      </c>
      <c r="AY113" s="25" t="s">
        <v>156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169</v>
      </c>
      <c r="BM113" s="25" t="s">
        <v>1133</v>
      </c>
    </row>
    <row r="114" s="12" customFormat="1">
      <c r="B114" s="231"/>
      <c r="D114" s="232" t="s">
        <v>242</v>
      </c>
      <c r="E114" s="233" t="s">
        <v>5</v>
      </c>
      <c r="F114" s="234" t="s">
        <v>900</v>
      </c>
      <c r="H114" s="233" t="s">
        <v>5</v>
      </c>
      <c r="I114" s="235"/>
      <c r="L114" s="231"/>
      <c r="M114" s="236"/>
      <c r="N114" s="237"/>
      <c r="O114" s="237"/>
      <c r="P114" s="237"/>
      <c r="Q114" s="237"/>
      <c r="R114" s="237"/>
      <c r="S114" s="237"/>
      <c r="T114" s="238"/>
      <c r="AT114" s="233" t="s">
        <v>242</v>
      </c>
      <c r="AU114" s="233" t="s">
        <v>79</v>
      </c>
      <c r="AV114" s="12" t="s">
        <v>77</v>
      </c>
      <c r="AW114" s="12" t="s">
        <v>34</v>
      </c>
      <c r="AX114" s="12" t="s">
        <v>70</v>
      </c>
      <c r="AY114" s="233" t="s">
        <v>156</v>
      </c>
    </row>
    <row r="115" s="13" customFormat="1">
      <c r="B115" s="239"/>
      <c r="D115" s="232" t="s">
        <v>242</v>
      </c>
      <c r="E115" s="240" t="s">
        <v>5</v>
      </c>
      <c r="F115" s="241" t="s">
        <v>77</v>
      </c>
      <c r="H115" s="242">
        <v>1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242</v>
      </c>
      <c r="AU115" s="240" t="s">
        <v>79</v>
      </c>
      <c r="AV115" s="13" t="s">
        <v>79</v>
      </c>
      <c r="AW115" s="13" t="s">
        <v>34</v>
      </c>
      <c r="AX115" s="13" t="s">
        <v>70</v>
      </c>
      <c r="AY115" s="240" t="s">
        <v>156</v>
      </c>
    </row>
    <row r="116" s="14" customFormat="1">
      <c r="B116" s="247"/>
      <c r="D116" s="232" t="s">
        <v>242</v>
      </c>
      <c r="E116" s="248" t="s">
        <v>5</v>
      </c>
      <c r="F116" s="249" t="s">
        <v>249</v>
      </c>
      <c r="H116" s="250">
        <v>1</v>
      </c>
      <c r="I116" s="251"/>
      <c r="L116" s="247"/>
      <c r="M116" s="252"/>
      <c r="N116" s="253"/>
      <c r="O116" s="253"/>
      <c r="P116" s="253"/>
      <c r="Q116" s="253"/>
      <c r="R116" s="253"/>
      <c r="S116" s="253"/>
      <c r="T116" s="254"/>
      <c r="AT116" s="248" t="s">
        <v>242</v>
      </c>
      <c r="AU116" s="248" t="s">
        <v>79</v>
      </c>
      <c r="AV116" s="14" t="s">
        <v>169</v>
      </c>
      <c r="AW116" s="14" t="s">
        <v>34</v>
      </c>
      <c r="AX116" s="14" t="s">
        <v>77</v>
      </c>
      <c r="AY116" s="248" t="s">
        <v>156</v>
      </c>
    </row>
    <row r="117" s="1" customFormat="1" ht="16.5" customHeight="1">
      <c r="B117" s="213"/>
      <c r="C117" s="214" t="s">
        <v>178</v>
      </c>
      <c r="D117" s="214" t="s">
        <v>159</v>
      </c>
      <c r="E117" s="215" t="s">
        <v>907</v>
      </c>
      <c r="F117" s="216" t="s">
        <v>908</v>
      </c>
      <c r="G117" s="217" t="s">
        <v>538</v>
      </c>
      <c r="H117" s="218">
        <v>6</v>
      </c>
      <c r="I117" s="219"/>
      <c r="J117" s="220">
        <f>ROUND(I117*H117,2)</f>
        <v>0</v>
      </c>
      <c r="K117" s="216" t="s">
        <v>163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0.11241</v>
      </c>
      <c r="R117" s="223">
        <f>Q117*H117</f>
        <v>0.67445999999999995</v>
      </c>
      <c r="S117" s="223">
        <v>0</v>
      </c>
      <c r="T117" s="224">
        <f>S117*H117</f>
        <v>0</v>
      </c>
      <c r="AR117" s="25" t="s">
        <v>169</v>
      </c>
      <c r="AT117" s="25" t="s">
        <v>159</v>
      </c>
      <c r="AU117" s="25" t="s">
        <v>79</v>
      </c>
      <c r="AY117" s="25" t="s">
        <v>156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169</v>
      </c>
      <c r="BM117" s="25" t="s">
        <v>909</v>
      </c>
    </row>
    <row r="118" s="12" customFormat="1">
      <c r="B118" s="231"/>
      <c r="D118" s="232" t="s">
        <v>242</v>
      </c>
      <c r="E118" s="233" t="s">
        <v>5</v>
      </c>
      <c r="F118" s="234" t="s">
        <v>1134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242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3" customFormat="1">
      <c r="B119" s="239"/>
      <c r="D119" s="232" t="s">
        <v>242</v>
      </c>
      <c r="E119" s="240" t="s">
        <v>5</v>
      </c>
      <c r="F119" s="241" t="s">
        <v>169</v>
      </c>
      <c r="H119" s="242">
        <v>4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242</v>
      </c>
      <c r="AU119" s="240" t="s">
        <v>79</v>
      </c>
      <c r="AV119" s="13" t="s">
        <v>79</v>
      </c>
      <c r="AW119" s="13" t="s">
        <v>34</v>
      </c>
      <c r="AX119" s="13" t="s">
        <v>70</v>
      </c>
      <c r="AY119" s="240" t="s">
        <v>156</v>
      </c>
    </row>
    <row r="120" s="12" customFormat="1">
      <c r="B120" s="231"/>
      <c r="D120" s="232" t="s">
        <v>242</v>
      </c>
      <c r="E120" s="233" t="s">
        <v>5</v>
      </c>
      <c r="F120" s="234" t="s">
        <v>900</v>
      </c>
      <c r="H120" s="233" t="s">
        <v>5</v>
      </c>
      <c r="I120" s="235"/>
      <c r="L120" s="231"/>
      <c r="M120" s="236"/>
      <c r="N120" s="237"/>
      <c r="O120" s="237"/>
      <c r="P120" s="237"/>
      <c r="Q120" s="237"/>
      <c r="R120" s="237"/>
      <c r="S120" s="237"/>
      <c r="T120" s="238"/>
      <c r="AT120" s="233" t="s">
        <v>242</v>
      </c>
      <c r="AU120" s="233" t="s">
        <v>79</v>
      </c>
      <c r="AV120" s="12" t="s">
        <v>77</v>
      </c>
      <c r="AW120" s="12" t="s">
        <v>34</v>
      </c>
      <c r="AX120" s="12" t="s">
        <v>70</v>
      </c>
      <c r="AY120" s="233" t="s">
        <v>156</v>
      </c>
    </row>
    <row r="121" s="13" customFormat="1">
      <c r="B121" s="239"/>
      <c r="D121" s="232" t="s">
        <v>242</v>
      </c>
      <c r="E121" s="240" t="s">
        <v>5</v>
      </c>
      <c r="F121" s="241" t="s">
        <v>79</v>
      </c>
      <c r="H121" s="242">
        <v>2</v>
      </c>
      <c r="I121" s="243"/>
      <c r="L121" s="239"/>
      <c r="M121" s="244"/>
      <c r="N121" s="245"/>
      <c r="O121" s="245"/>
      <c r="P121" s="245"/>
      <c r="Q121" s="245"/>
      <c r="R121" s="245"/>
      <c r="S121" s="245"/>
      <c r="T121" s="246"/>
      <c r="AT121" s="240" t="s">
        <v>242</v>
      </c>
      <c r="AU121" s="240" t="s">
        <v>79</v>
      </c>
      <c r="AV121" s="13" t="s">
        <v>79</v>
      </c>
      <c r="AW121" s="13" t="s">
        <v>34</v>
      </c>
      <c r="AX121" s="13" t="s">
        <v>70</v>
      </c>
      <c r="AY121" s="240" t="s">
        <v>156</v>
      </c>
    </row>
    <row r="122" s="14" customFormat="1">
      <c r="B122" s="247"/>
      <c r="D122" s="232" t="s">
        <v>242</v>
      </c>
      <c r="E122" s="248" t="s">
        <v>5</v>
      </c>
      <c r="F122" s="249" t="s">
        <v>249</v>
      </c>
      <c r="H122" s="250">
        <v>6</v>
      </c>
      <c r="I122" s="251"/>
      <c r="L122" s="247"/>
      <c r="M122" s="252"/>
      <c r="N122" s="253"/>
      <c r="O122" s="253"/>
      <c r="P122" s="253"/>
      <c r="Q122" s="253"/>
      <c r="R122" s="253"/>
      <c r="S122" s="253"/>
      <c r="T122" s="254"/>
      <c r="AT122" s="248" t="s">
        <v>242</v>
      </c>
      <c r="AU122" s="248" t="s">
        <v>79</v>
      </c>
      <c r="AV122" s="14" t="s">
        <v>169</v>
      </c>
      <c r="AW122" s="14" t="s">
        <v>34</v>
      </c>
      <c r="AX122" s="14" t="s">
        <v>77</v>
      </c>
      <c r="AY122" s="248" t="s">
        <v>156</v>
      </c>
    </row>
    <row r="123" s="1" customFormat="1" ht="16.5" customHeight="1">
      <c r="B123" s="213"/>
      <c r="C123" s="255" t="s">
        <v>285</v>
      </c>
      <c r="D123" s="255" t="s">
        <v>272</v>
      </c>
      <c r="E123" s="256" t="s">
        <v>910</v>
      </c>
      <c r="F123" s="257" t="s">
        <v>911</v>
      </c>
      <c r="G123" s="258" t="s">
        <v>538</v>
      </c>
      <c r="H123" s="259">
        <v>6</v>
      </c>
      <c r="I123" s="260"/>
      <c r="J123" s="261">
        <f>ROUND(I123*H123,2)</f>
        <v>0</v>
      </c>
      <c r="K123" s="257" t="s">
        <v>163</v>
      </c>
      <c r="L123" s="262"/>
      <c r="M123" s="263" t="s">
        <v>5</v>
      </c>
      <c r="N123" s="264" t="s">
        <v>41</v>
      </c>
      <c r="O123" s="48"/>
      <c r="P123" s="223">
        <f>O123*H123</f>
        <v>0</v>
      </c>
      <c r="Q123" s="223">
        <v>0.0061000000000000004</v>
      </c>
      <c r="R123" s="223">
        <f>Q123*H123</f>
        <v>0.036600000000000001</v>
      </c>
      <c r="S123" s="223">
        <v>0</v>
      </c>
      <c r="T123" s="224">
        <f>S123*H123</f>
        <v>0</v>
      </c>
      <c r="AR123" s="25" t="s">
        <v>275</v>
      </c>
      <c r="AT123" s="25" t="s">
        <v>272</v>
      </c>
      <c r="AU123" s="25" t="s">
        <v>79</v>
      </c>
      <c r="AY123" s="25" t="s">
        <v>156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169</v>
      </c>
      <c r="BM123" s="25" t="s">
        <v>912</v>
      </c>
    </row>
    <row r="124" s="1" customFormat="1" ht="16.5" customHeight="1">
      <c r="B124" s="213"/>
      <c r="C124" s="255" t="s">
        <v>275</v>
      </c>
      <c r="D124" s="255" t="s">
        <v>272</v>
      </c>
      <c r="E124" s="256" t="s">
        <v>913</v>
      </c>
      <c r="F124" s="257" t="s">
        <v>914</v>
      </c>
      <c r="G124" s="258" t="s">
        <v>538</v>
      </c>
      <c r="H124" s="259">
        <v>6</v>
      </c>
      <c r="I124" s="260"/>
      <c r="J124" s="261">
        <f>ROUND(I124*H124,2)</f>
        <v>0</v>
      </c>
      <c r="K124" s="257" t="s">
        <v>163</v>
      </c>
      <c r="L124" s="262"/>
      <c r="M124" s="263" t="s">
        <v>5</v>
      </c>
      <c r="N124" s="264" t="s">
        <v>41</v>
      </c>
      <c r="O124" s="48"/>
      <c r="P124" s="223">
        <f>O124*H124</f>
        <v>0</v>
      </c>
      <c r="Q124" s="223">
        <v>0.0030000000000000001</v>
      </c>
      <c r="R124" s="223">
        <f>Q124*H124</f>
        <v>0.018000000000000002</v>
      </c>
      <c r="S124" s="223">
        <v>0</v>
      </c>
      <c r="T124" s="224">
        <f>S124*H124</f>
        <v>0</v>
      </c>
      <c r="AR124" s="25" t="s">
        <v>275</v>
      </c>
      <c r="AT124" s="25" t="s">
        <v>272</v>
      </c>
      <c r="AU124" s="25" t="s">
        <v>79</v>
      </c>
      <c r="AY124" s="25" t="s">
        <v>156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169</v>
      </c>
      <c r="BM124" s="25" t="s">
        <v>915</v>
      </c>
    </row>
    <row r="125" s="1" customFormat="1" ht="16.5" customHeight="1">
      <c r="B125" s="213"/>
      <c r="C125" s="255" t="s">
        <v>299</v>
      </c>
      <c r="D125" s="255" t="s">
        <v>272</v>
      </c>
      <c r="E125" s="256" t="s">
        <v>916</v>
      </c>
      <c r="F125" s="257" t="s">
        <v>917</v>
      </c>
      <c r="G125" s="258" t="s">
        <v>538</v>
      </c>
      <c r="H125" s="259">
        <v>6</v>
      </c>
      <c r="I125" s="260"/>
      <c r="J125" s="261">
        <f>ROUND(I125*H125,2)</f>
        <v>0</v>
      </c>
      <c r="K125" s="257" t="s">
        <v>163</v>
      </c>
      <c r="L125" s="262"/>
      <c r="M125" s="263" t="s">
        <v>5</v>
      </c>
      <c r="N125" s="264" t="s">
        <v>41</v>
      </c>
      <c r="O125" s="48"/>
      <c r="P125" s="223">
        <f>O125*H125</f>
        <v>0</v>
      </c>
      <c r="Q125" s="223">
        <v>0.00010000000000000001</v>
      </c>
      <c r="R125" s="223">
        <f>Q125*H125</f>
        <v>0.00060000000000000006</v>
      </c>
      <c r="S125" s="223">
        <v>0</v>
      </c>
      <c r="T125" s="224">
        <f>S125*H125</f>
        <v>0</v>
      </c>
      <c r="AR125" s="25" t="s">
        <v>275</v>
      </c>
      <c r="AT125" s="25" t="s">
        <v>272</v>
      </c>
      <c r="AU125" s="25" t="s">
        <v>79</v>
      </c>
      <c r="AY125" s="25" t="s">
        <v>156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169</v>
      </c>
      <c r="BM125" s="25" t="s">
        <v>918</v>
      </c>
    </row>
    <row r="126" s="1" customFormat="1" ht="16.5" customHeight="1">
      <c r="B126" s="213"/>
      <c r="C126" s="255" t="s">
        <v>184</v>
      </c>
      <c r="D126" s="255" t="s">
        <v>272</v>
      </c>
      <c r="E126" s="256" t="s">
        <v>919</v>
      </c>
      <c r="F126" s="257" t="s">
        <v>920</v>
      </c>
      <c r="G126" s="258" t="s">
        <v>538</v>
      </c>
      <c r="H126" s="259">
        <v>6</v>
      </c>
      <c r="I126" s="260"/>
      <c r="J126" s="261">
        <f>ROUND(I126*H126,2)</f>
        <v>0</v>
      </c>
      <c r="K126" s="257" t="s">
        <v>163</v>
      </c>
      <c r="L126" s="262"/>
      <c r="M126" s="263" t="s">
        <v>5</v>
      </c>
      <c r="N126" s="264" t="s">
        <v>41</v>
      </c>
      <c r="O126" s="48"/>
      <c r="P126" s="223">
        <f>O126*H126</f>
        <v>0</v>
      </c>
      <c r="Q126" s="223">
        <v>0.00035</v>
      </c>
      <c r="R126" s="223">
        <f>Q126*H126</f>
        <v>0.0020999999999999999</v>
      </c>
      <c r="S126" s="223">
        <v>0</v>
      </c>
      <c r="T126" s="224">
        <f>S126*H126</f>
        <v>0</v>
      </c>
      <c r="AR126" s="25" t="s">
        <v>275</v>
      </c>
      <c r="AT126" s="25" t="s">
        <v>272</v>
      </c>
      <c r="AU126" s="25" t="s">
        <v>79</v>
      </c>
      <c r="AY126" s="25" t="s">
        <v>156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169</v>
      </c>
      <c r="BM126" s="25" t="s">
        <v>921</v>
      </c>
    </row>
    <row r="127" s="1" customFormat="1" ht="25.5" customHeight="1">
      <c r="B127" s="213"/>
      <c r="C127" s="214" t="s">
        <v>188</v>
      </c>
      <c r="D127" s="214" t="s">
        <v>159</v>
      </c>
      <c r="E127" s="215" t="s">
        <v>922</v>
      </c>
      <c r="F127" s="216" t="s">
        <v>923</v>
      </c>
      <c r="G127" s="217" t="s">
        <v>302</v>
      </c>
      <c r="H127" s="218">
        <v>220</v>
      </c>
      <c r="I127" s="219"/>
      <c r="J127" s="220">
        <f>ROUND(I127*H127,2)</f>
        <v>0</v>
      </c>
      <c r="K127" s="216" t="s">
        <v>163</v>
      </c>
      <c r="L127" s="47"/>
      <c r="M127" s="221" t="s">
        <v>5</v>
      </c>
      <c r="N127" s="222" t="s">
        <v>41</v>
      </c>
      <c r="O127" s="48"/>
      <c r="P127" s="223">
        <f>O127*H127</f>
        <v>0</v>
      </c>
      <c r="Q127" s="223">
        <v>0.00011</v>
      </c>
      <c r="R127" s="223">
        <f>Q127*H127</f>
        <v>0.024199999999999999</v>
      </c>
      <c r="S127" s="223">
        <v>0</v>
      </c>
      <c r="T127" s="224">
        <f>S127*H127</f>
        <v>0</v>
      </c>
      <c r="AR127" s="25" t="s">
        <v>169</v>
      </c>
      <c r="AT127" s="25" t="s">
        <v>159</v>
      </c>
      <c r="AU127" s="25" t="s">
        <v>79</v>
      </c>
      <c r="AY127" s="25" t="s">
        <v>156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169</v>
      </c>
      <c r="BM127" s="25" t="s">
        <v>924</v>
      </c>
    </row>
    <row r="128" s="12" customFormat="1">
      <c r="B128" s="231"/>
      <c r="D128" s="232" t="s">
        <v>242</v>
      </c>
      <c r="E128" s="233" t="s">
        <v>5</v>
      </c>
      <c r="F128" s="234" t="s">
        <v>925</v>
      </c>
      <c r="H128" s="233" t="s">
        <v>5</v>
      </c>
      <c r="I128" s="235"/>
      <c r="L128" s="231"/>
      <c r="M128" s="236"/>
      <c r="N128" s="237"/>
      <c r="O128" s="237"/>
      <c r="P128" s="237"/>
      <c r="Q128" s="237"/>
      <c r="R128" s="237"/>
      <c r="S128" s="237"/>
      <c r="T128" s="238"/>
      <c r="AT128" s="233" t="s">
        <v>242</v>
      </c>
      <c r="AU128" s="233" t="s">
        <v>79</v>
      </c>
      <c r="AV128" s="12" t="s">
        <v>77</v>
      </c>
      <c r="AW128" s="12" t="s">
        <v>34</v>
      </c>
      <c r="AX128" s="12" t="s">
        <v>70</v>
      </c>
      <c r="AY128" s="233" t="s">
        <v>156</v>
      </c>
    </row>
    <row r="129" s="13" customFormat="1">
      <c r="B129" s="239"/>
      <c r="D129" s="232" t="s">
        <v>242</v>
      </c>
      <c r="E129" s="240" t="s">
        <v>5</v>
      </c>
      <c r="F129" s="241" t="s">
        <v>1135</v>
      </c>
      <c r="H129" s="242">
        <v>220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242</v>
      </c>
      <c r="AU129" s="240" t="s">
        <v>79</v>
      </c>
      <c r="AV129" s="13" t="s">
        <v>79</v>
      </c>
      <c r="AW129" s="13" t="s">
        <v>34</v>
      </c>
      <c r="AX129" s="13" t="s">
        <v>70</v>
      </c>
      <c r="AY129" s="240" t="s">
        <v>156</v>
      </c>
    </row>
    <row r="130" s="14" customFormat="1">
      <c r="B130" s="247"/>
      <c r="D130" s="232" t="s">
        <v>242</v>
      </c>
      <c r="E130" s="248" t="s">
        <v>5</v>
      </c>
      <c r="F130" s="249" t="s">
        <v>249</v>
      </c>
      <c r="H130" s="250">
        <v>220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242</v>
      </c>
      <c r="AU130" s="248" t="s">
        <v>79</v>
      </c>
      <c r="AV130" s="14" t="s">
        <v>169</v>
      </c>
      <c r="AW130" s="14" t="s">
        <v>34</v>
      </c>
      <c r="AX130" s="14" t="s">
        <v>77</v>
      </c>
      <c r="AY130" s="248" t="s">
        <v>156</v>
      </c>
    </row>
    <row r="131" s="1" customFormat="1" ht="25.5" customHeight="1">
      <c r="B131" s="213"/>
      <c r="C131" s="214" t="s">
        <v>194</v>
      </c>
      <c r="D131" s="214" t="s">
        <v>159</v>
      </c>
      <c r="E131" s="215" t="s">
        <v>927</v>
      </c>
      <c r="F131" s="216" t="s">
        <v>928</v>
      </c>
      <c r="G131" s="217" t="s">
        <v>302</v>
      </c>
      <c r="H131" s="218">
        <v>150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4.0000000000000003E-05</v>
      </c>
      <c r="R131" s="223">
        <f>Q131*H131</f>
        <v>0.0060000000000000001</v>
      </c>
      <c r="S131" s="223">
        <v>0</v>
      </c>
      <c r="T131" s="224">
        <f>S131*H131</f>
        <v>0</v>
      </c>
      <c r="AR131" s="25" t="s">
        <v>169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169</v>
      </c>
      <c r="BM131" s="25" t="s">
        <v>929</v>
      </c>
    </row>
    <row r="132" s="12" customFormat="1">
      <c r="B132" s="231"/>
      <c r="D132" s="232" t="s">
        <v>242</v>
      </c>
      <c r="E132" s="233" t="s">
        <v>5</v>
      </c>
      <c r="F132" s="234" t="s">
        <v>931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242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3" customFormat="1">
      <c r="B133" s="239"/>
      <c r="D133" s="232" t="s">
        <v>242</v>
      </c>
      <c r="E133" s="240" t="s">
        <v>5</v>
      </c>
      <c r="F133" s="241" t="s">
        <v>773</v>
      </c>
      <c r="H133" s="242">
        <v>100</v>
      </c>
      <c r="I133" s="243"/>
      <c r="L133" s="239"/>
      <c r="M133" s="244"/>
      <c r="N133" s="245"/>
      <c r="O133" s="245"/>
      <c r="P133" s="245"/>
      <c r="Q133" s="245"/>
      <c r="R133" s="245"/>
      <c r="S133" s="245"/>
      <c r="T133" s="246"/>
      <c r="AT133" s="240" t="s">
        <v>242</v>
      </c>
      <c r="AU133" s="240" t="s">
        <v>79</v>
      </c>
      <c r="AV133" s="13" t="s">
        <v>79</v>
      </c>
      <c r="AW133" s="13" t="s">
        <v>34</v>
      </c>
      <c r="AX133" s="13" t="s">
        <v>70</v>
      </c>
      <c r="AY133" s="240" t="s">
        <v>156</v>
      </c>
    </row>
    <row r="134" s="12" customFormat="1">
      <c r="B134" s="231"/>
      <c r="D134" s="232" t="s">
        <v>242</v>
      </c>
      <c r="E134" s="233" t="s">
        <v>5</v>
      </c>
      <c r="F134" s="234" t="s">
        <v>933</v>
      </c>
      <c r="H134" s="233" t="s">
        <v>5</v>
      </c>
      <c r="I134" s="235"/>
      <c r="L134" s="231"/>
      <c r="M134" s="236"/>
      <c r="N134" s="237"/>
      <c r="O134" s="237"/>
      <c r="P134" s="237"/>
      <c r="Q134" s="237"/>
      <c r="R134" s="237"/>
      <c r="S134" s="237"/>
      <c r="T134" s="238"/>
      <c r="AT134" s="233" t="s">
        <v>242</v>
      </c>
      <c r="AU134" s="233" t="s">
        <v>79</v>
      </c>
      <c r="AV134" s="12" t="s">
        <v>77</v>
      </c>
      <c r="AW134" s="12" t="s">
        <v>34</v>
      </c>
      <c r="AX134" s="12" t="s">
        <v>70</v>
      </c>
      <c r="AY134" s="233" t="s">
        <v>156</v>
      </c>
    </row>
    <row r="135" s="13" customFormat="1">
      <c r="B135" s="239"/>
      <c r="D135" s="232" t="s">
        <v>242</v>
      </c>
      <c r="E135" s="240" t="s">
        <v>5</v>
      </c>
      <c r="F135" s="241" t="s">
        <v>598</v>
      </c>
      <c r="H135" s="242">
        <v>50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242</v>
      </c>
      <c r="AU135" s="240" t="s">
        <v>79</v>
      </c>
      <c r="AV135" s="13" t="s">
        <v>79</v>
      </c>
      <c r="AW135" s="13" t="s">
        <v>34</v>
      </c>
      <c r="AX135" s="13" t="s">
        <v>70</v>
      </c>
      <c r="AY135" s="240" t="s">
        <v>156</v>
      </c>
    </row>
    <row r="136" s="14" customFormat="1">
      <c r="B136" s="247"/>
      <c r="D136" s="232" t="s">
        <v>242</v>
      </c>
      <c r="E136" s="248" t="s">
        <v>5</v>
      </c>
      <c r="F136" s="249" t="s">
        <v>249</v>
      </c>
      <c r="H136" s="250">
        <v>150</v>
      </c>
      <c r="I136" s="251"/>
      <c r="L136" s="247"/>
      <c r="M136" s="252"/>
      <c r="N136" s="253"/>
      <c r="O136" s="253"/>
      <c r="P136" s="253"/>
      <c r="Q136" s="253"/>
      <c r="R136" s="253"/>
      <c r="S136" s="253"/>
      <c r="T136" s="254"/>
      <c r="AT136" s="248" t="s">
        <v>242</v>
      </c>
      <c r="AU136" s="248" t="s">
        <v>79</v>
      </c>
      <c r="AV136" s="14" t="s">
        <v>169</v>
      </c>
      <c r="AW136" s="14" t="s">
        <v>34</v>
      </c>
      <c r="AX136" s="14" t="s">
        <v>77</v>
      </c>
      <c r="AY136" s="248" t="s">
        <v>156</v>
      </c>
    </row>
    <row r="137" s="1" customFormat="1" ht="25.5" customHeight="1">
      <c r="B137" s="213"/>
      <c r="C137" s="214" t="s">
        <v>319</v>
      </c>
      <c r="D137" s="214" t="s">
        <v>159</v>
      </c>
      <c r="E137" s="215" t="s">
        <v>935</v>
      </c>
      <c r="F137" s="216" t="s">
        <v>936</v>
      </c>
      <c r="G137" s="217" t="s">
        <v>302</v>
      </c>
      <c r="H137" s="218">
        <v>510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0.00021000000000000001</v>
      </c>
      <c r="R137" s="223">
        <f>Q137*H137</f>
        <v>0.1071</v>
      </c>
      <c r="S137" s="223">
        <v>0</v>
      </c>
      <c r="T137" s="224">
        <f>S137*H137</f>
        <v>0</v>
      </c>
      <c r="AR137" s="25" t="s">
        <v>169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169</v>
      </c>
      <c r="BM137" s="25" t="s">
        <v>937</v>
      </c>
    </row>
    <row r="138" s="12" customFormat="1">
      <c r="B138" s="231"/>
      <c r="D138" s="232" t="s">
        <v>242</v>
      </c>
      <c r="E138" s="233" t="s">
        <v>5</v>
      </c>
      <c r="F138" s="234" t="s">
        <v>938</v>
      </c>
      <c r="H138" s="233" t="s">
        <v>5</v>
      </c>
      <c r="I138" s="235"/>
      <c r="L138" s="231"/>
      <c r="M138" s="236"/>
      <c r="N138" s="237"/>
      <c r="O138" s="237"/>
      <c r="P138" s="237"/>
      <c r="Q138" s="237"/>
      <c r="R138" s="237"/>
      <c r="S138" s="237"/>
      <c r="T138" s="238"/>
      <c r="AT138" s="233" t="s">
        <v>242</v>
      </c>
      <c r="AU138" s="233" t="s">
        <v>79</v>
      </c>
      <c r="AV138" s="12" t="s">
        <v>77</v>
      </c>
      <c r="AW138" s="12" t="s">
        <v>34</v>
      </c>
      <c r="AX138" s="12" t="s">
        <v>70</v>
      </c>
      <c r="AY138" s="233" t="s">
        <v>156</v>
      </c>
    </row>
    <row r="139" s="13" customFormat="1">
      <c r="B139" s="239"/>
      <c r="D139" s="232" t="s">
        <v>242</v>
      </c>
      <c r="E139" s="240" t="s">
        <v>5</v>
      </c>
      <c r="F139" s="241" t="s">
        <v>1136</v>
      </c>
      <c r="H139" s="242">
        <v>510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242</v>
      </c>
      <c r="AU139" s="240" t="s">
        <v>79</v>
      </c>
      <c r="AV139" s="13" t="s">
        <v>79</v>
      </c>
      <c r="AW139" s="13" t="s">
        <v>34</v>
      </c>
      <c r="AX139" s="13" t="s">
        <v>70</v>
      </c>
      <c r="AY139" s="240" t="s">
        <v>156</v>
      </c>
    </row>
    <row r="140" s="14" customFormat="1">
      <c r="B140" s="247"/>
      <c r="D140" s="232" t="s">
        <v>242</v>
      </c>
      <c r="E140" s="248" t="s">
        <v>5</v>
      </c>
      <c r="F140" s="249" t="s">
        <v>249</v>
      </c>
      <c r="H140" s="250">
        <v>510</v>
      </c>
      <c r="I140" s="251"/>
      <c r="L140" s="247"/>
      <c r="M140" s="252"/>
      <c r="N140" s="253"/>
      <c r="O140" s="253"/>
      <c r="P140" s="253"/>
      <c r="Q140" s="253"/>
      <c r="R140" s="253"/>
      <c r="S140" s="253"/>
      <c r="T140" s="254"/>
      <c r="AT140" s="248" t="s">
        <v>242</v>
      </c>
      <c r="AU140" s="248" t="s">
        <v>79</v>
      </c>
      <c r="AV140" s="14" t="s">
        <v>169</v>
      </c>
      <c r="AW140" s="14" t="s">
        <v>34</v>
      </c>
      <c r="AX140" s="14" t="s">
        <v>77</v>
      </c>
      <c r="AY140" s="248" t="s">
        <v>156</v>
      </c>
    </row>
    <row r="141" s="1" customFormat="1" ht="25.5" customHeight="1">
      <c r="B141" s="213"/>
      <c r="C141" s="214" t="s">
        <v>200</v>
      </c>
      <c r="D141" s="214" t="s">
        <v>159</v>
      </c>
      <c r="E141" s="215" t="s">
        <v>940</v>
      </c>
      <c r="F141" s="216" t="s">
        <v>941</v>
      </c>
      <c r="G141" s="217" t="s">
        <v>280</v>
      </c>
      <c r="H141" s="218">
        <v>46</v>
      </c>
      <c r="I141" s="219"/>
      <c r="J141" s="220">
        <f>ROUND(I141*H141,2)</f>
        <v>0</v>
      </c>
      <c r="K141" s="216" t="s">
        <v>163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0.00084999999999999995</v>
      </c>
      <c r="R141" s="223">
        <f>Q141*H141</f>
        <v>0.039099999999999996</v>
      </c>
      <c r="S141" s="223">
        <v>0</v>
      </c>
      <c r="T141" s="224">
        <f>S141*H141</f>
        <v>0</v>
      </c>
      <c r="AR141" s="25" t="s">
        <v>169</v>
      </c>
      <c r="AT141" s="25" t="s">
        <v>159</v>
      </c>
      <c r="AU141" s="25" t="s">
        <v>79</v>
      </c>
      <c r="AY141" s="25" t="s">
        <v>156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169</v>
      </c>
      <c r="BM141" s="25" t="s">
        <v>942</v>
      </c>
    </row>
    <row r="142" s="12" customFormat="1">
      <c r="B142" s="231"/>
      <c r="D142" s="232" t="s">
        <v>242</v>
      </c>
      <c r="E142" s="233" t="s">
        <v>5</v>
      </c>
      <c r="F142" s="234" t="s">
        <v>943</v>
      </c>
      <c r="H142" s="233" t="s">
        <v>5</v>
      </c>
      <c r="I142" s="235"/>
      <c r="L142" s="231"/>
      <c r="M142" s="236"/>
      <c r="N142" s="237"/>
      <c r="O142" s="237"/>
      <c r="P142" s="237"/>
      <c r="Q142" s="237"/>
      <c r="R142" s="237"/>
      <c r="S142" s="237"/>
      <c r="T142" s="238"/>
      <c r="AT142" s="233" t="s">
        <v>242</v>
      </c>
      <c r="AU142" s="233" t="s">
        <v>79</v>
      </c>
      <c r="AV142" s="12" t="s">
        <v>77</v>
      </c>
      <c r="AW142" s="12" t="s">
        <v>34</v>
      </c>
      <c r="AX142" s="12" t="s">
        <v>70</v>
      </c>
      <c r="AY142" s="233" t="s">
        <v>156</v>
      </c>
    </row>
    <row r="143" s="13" customFormat="1">
      <c r="B143" s="239"/>
      <c r="D143" s="232" t="s">
        <v>242</v>
      </c>
      <c r="E143" s="240" t="s">
        <v>5</v>
      </c>
      <c r="F143" s="241" t="s">
        <v>944</v>
      </c>
      <c r="H143" s="242">
        <v>6</v>
      </c>
      <c r="I143" s="243"/>
      <c r="L143" s="239"/>
      <c r="M143" s="244"/>
      <c r="N143" s="245"/>
      <c r="O143" s="245"/>
      <c r="P143" s="245"/>
      <c r="Q143" s="245"/>
      <c r="R143" s="245"/>
      <c r="S143" s="245"/>
      <c r="T143" s="246"/>
      <c r="AT143" s="240" t="s">
        <v>242</v>
      </c>
      <c r="AU143" s="240" t="s">
        <v>79</v>
      </c>
      <c r="AV143" s="13" t="s">
        <v>79</v>
      </c>
      <c r="AW143" s="13" t="s">
        <v>34</v>
      </c>
      <c r="AX143" s="13" t="s">
        <v>70</v>
      </c>
      <c r="AY143" s="240" t="s">
        <v>156</v>
      </c>
    </row>
    <row r="144" s="12" customFormat="1">
      <c r="B144" s="231"/>
      <c r="D144" s="232" t="s">
        <v>242</v>
      </c>
      <c r="E144" s="233" t="s">
        <v>5</v>
      </c>
      <c r="F144" s="234" t="s">
        <v>945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242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242</v>
      </c>
      <c r="E145" s="240" t="s">
        <v>5</v>
      </c>
      <c r="F145" s="241" t="s">
        <v>551</v>
      </c>
      <c r="H145" s="242">
        <v>40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242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4" customFormat="1">
      <c r="B146" s="247"/>
      <c r="D146" s="232" t="s">
        <v>242</v>
      </c>
      <c r="E146" s="248" t="s">
        <v>5</v>
      </c>
      <c r="F146" s="249" t="s">
        <v>249</v>
      </c>
      <c r="H146" s="250">
        <v>46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242</v>
      </c>
      <c r="AU146" s="248" t="s">
        <v>79</v>
      </c>
      <c r="AV146" s="14" t="s">
        <v>169</v>
      </c>
      <c r="AW146" s="14" t="s">
        <v>34</v>
      </c>
      <c r="AX146" s="14" t="s">
        <v>77</v>
      </c>
      <c r="AY146" s="248" t="s">
        <v>156</v>
      </c>
    </row>
    <row r="147" s="1" customFormat="1" ht="25.5" customHeight="1">
      <c r="B147" s="213"/>
      <c r="C147" s="214" t="s">
        <v>11</v>
      </c>
      <c r="D147" s="214" t="s">
        <v>159</v>
      </c>
      <c r="E147" s="215" t="s">
        <v>946</v>
      </c>
      <c r="F147" s="216" t="s">
        <v>947</v>
      </c>
      <c r="G147" s="217" t="s">
        <v>302</v>
      </c>
      <c r="H147" s="218">
        <v>220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0.00033</v>
      </c>
      <c r="R147" s="223">
        <f>Q147*H147</f>
        <v>0.072599999999999998</v>
      </c>
      <c r="S147" s="223">
        <v>0</v>
      </c>
      <c r="T147" s="224">
        <f>S147*H147</f>
        <v>0</v>
      </c>
      <c r="AR147" s="25" t="s">
        <v>169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169</v>
      </c>
      <c r="BM147" s="25" t="s">
        <v>948</v>
      </c>
    </row>
    <row r="148" s="12" customFormat="1">
      <c r="B148" s="231"/>
      <c r="D148" s="232" t="s">
        <v>242</v>
      </c>
      <c r="E148" s="233" t="s">
        <v>5</v>
      </c>
      <c r="F148" s="234" t="s">
        <v>925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242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242</v>
      </c>
      <c r="E149" s="240" t="s">
        <v>5</v>
      </c>
      <c r="F149" s="241" t="s">
        <v>1135</v>
      </c>
      <c r="H149" s="242">
        <v>220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242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4" customFormat="1">
      <c r="B150" s="247"/>
      <c r="D150" s="232" t="s">
        <v>242</v>
      </c>
      <c r="E150" s="248" t="s">
        <v>5</v>
      </c>
      <c r="F150" s="249" t="s">
        <v>249</v>
      </c>
      <c r="H150" s="250">
        <v>220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242</v>
      </c>
      <c r="AU150" s="248" t="s">
        <v>79</v>
      </c>
      <c r="AV150" s="14" t="s">
        <v>169</v>
      </c>
      <c r="AW150" s="14" t="s">
        <v>34</v>
      </c>
      <c r="AX150" s="14" t="s">
        <v>77</v>
      </c>
      <c r="AY150" s="248" t="s">
        <v>156</v>
      </c>
    </row>
    <row r="151" s="1" customFormat="1" ht="25.5" customHeight="1">
      <c r="B151" s="213"/>
      <c r="C151" s="214" t="s">
        <v>334</v>
      </c>
      <c r="D151" s="214" t="s">
        <v>159</v>
      </c>
      <c r="E151" s="215" t="s">
        <v>949</v>
      </c>
      <c r="F151" s="216" t="s">
        <v>950</v>
      </c>
      <c r="G151" s="217" t="s">
        <v>302</v>
      </c>
      <c r="H151" s="218">
        <v>150</v>
      </c>
      <c r="I151" s="219"/>
      <c r="J151" s="220">
        <f>ROUND(I151*H151,2)</f>
        <v>0</v>
      </c>
      <c r="K151" s="216" t="s">
        <v>163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0.00011</v>
      </c>
      <c r="R151" s="223">
        <f>Q151*H151</f>
        <v>0.016500000000000001</v>
      </c>
      <c r="S151" s="223">
        <v>0</v>
      </c>
      <c r="T151" s="224">
        <f>S151*H151</f>
        <v>0</v>
      </c>
      <c r="AR151" s="25" t="s">
        <v>169</v>
      </c>
      <c r="AT151" s="25" t="s">
        <v>159</v>
      </c>
      <c r="AU151" s="25" t="s">
        <v>79</v>
      </c>
      <c r="AY151" s="25" t="s">
        <v>156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169</v>
      </c>
      <c r="BM151" s="25" t="s">
        <v>951</v>
      </c>
    </row>
    <row r="152" s="12" customFormat="1">
      <c r="B152" s="231"/>
      <c r="D152" s="232" t="s">
        <v>242</v>
      </c>
      <c r="E152" s="233" t="s">
        <v>5</v>
      </c>
      <c r="F152" s="234" t="s">
        <v>931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242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242</v>
      </c>
      <c r="E153" s="240" t="s">
        <v>5</v>
      </c>
      <c r="F153" s="241" t="s">
        <v>773</v>
      </c>
      <c r="H153" s="242">
        <v>100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242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2" customFormat="1">
      <c r="B154" s="231"/>
      <c r="D154" s="232" t="s">
        <v>242</v>
      </c>
      <c r="E154" s="233" t="s">
        <v>5</v>
      </c>
      <c r="F154" s="234" t="s">
        <v>933</v>
      </c>
      <c r="H154" s="233" t="s">
        <v>5</v>
      </c>
      <c r="I154" s="235"/>
      <c r="L154" s="231"/>
      <c r="M154" s="236"/>
      <c r="N154" s="237"/>
      <c r="O154" s="237"/>
      <c r="P154" s="237"/>
      <c r="Q154" s="237"/>
      <c r="R154" s="237"/>
      <c r="S154" s="237"/>
      <c r="T154" s="238"/>
      <c r="AT154" s="233" t="s">
        <v>242</v>
      </c>
      <c r="AU154" s="233" t="s">
        <v>79</v>
      </c>
      <c r="AV154" s="12" t="s">
        <v>77</v>
      </c>
      <c r="AW154" s="12" t="s">
        <v>34</v>
      </c>
      <c r="AX154" s="12" t="s">
        <v>70</v>
      </c>
      <c r="AY154" s="233" t="s">
        <v>156</v>
      </c>
    </row>
    <row r="155" s="13" customFormat="1">
      <c r="B155" s="239"/>
      <c r="D155" s="232" t="s">
        <v>242</v>
      </c>
      <c r="E155" s="240" t="s">
        <v>5</v>
      </c>
      <c r="F155" s="241" t="s">
        <v>598</v>
      </c>
      <c r="H155" s="242">
        <v>50</v>
      </c>
      <c r="I155" s="243"/>
      <c r="L155" s="239"/>
      <c r="M155" s="244"/>
      <c r="N155" s="245"/>
      <c r="O155" s="245"/>
      <c r="P155" s="245"/>
      <c r="Q155" s="245"/>
      <c r="R155" s="245"/>
      <c r="S155" s="245"/>
      <c r="T155" s="246"/>
      <c r="AT155" s="240" t="s">
        <v>242</v>
      </c>
      <c r="AU155" s="240" t="s">
        <v>79</v>
      </c>
      <c r="AV155" s="13" t="s">
        <v>79</v>
      </c>
      <c r="AW155" s="13" t="s">
        <v>34</v>
      </c>
      <c r="AX155" s="13" t="s">
        <v>70</v>
      </c>
      <c r="AY155" s="240" t="s">
        <v>156</v>
      </c>
    </row>
    <row r="156" s="14" customFormat="1">
      <c r="B156" s="247"/>
      <c r="D156" s="232" t="s">
        <v>242</v>
      </c>
      <c r="E156" s="248" t="s">
        <v>5</v>
      </c>
      <c r="F156" s="249" t="s">
        <v>249</v>
      </c>
      <c r="H156" s="250">
        <v>150</v>
      </c>
      <c r="I156" s="251"/>
      <c r="L156" s="247"/>
      <c r="M156" s="252"/>
      <c r="N156" s="253"/>
      <c r="O156" s="253"/>
      <c r="P156" s="253"/>
      <c r="Q156" s="253"/>
      <c r="R156" s="253"/>
      <c r="S156" s="253"/>
      <c r="T156" s="254"/>
      <c r="AT156" s="248" t="s">
        <v>242</v>
      </c>
      <c r="AU156" s="248" t="s">
        <v>79</v>
      </c>
      <c r="AV156" s="14" t="s">
        <v>169</v>
      </c>
      <c r="AW156" s="14" t="s">
        <v>34</v>
      </c>
      <c r="AX156" s="14" t="s">
        <v>77</v>
      </c>
      <c r="AY156" s="248" t="s">
        <v>156</v>
      </c>
    </row>
    <row r="157" s="1" customFormat="1" ht="25.5" customHeight="1">
      <c r="B157" s="213"/>
      <c r="C157" s="214" t="s">
        <v>427</v>
      </c>
      <c r="D157" s="214" t="s">
        <v>159</v>
      </c>
      <c r="E157" s="215" t="s">
        <v>955</v>
      </c>
      <c r="F157" s="216" t="s">
        <v>956</v>
      </c>
      <c r="G157" s="217" t="s">
        <v>302</v>
      </c>
      <c r="H157" s="218">
        <v>510</v>
      </c>
      <c r="I157" s="219"/>
      <c r="J157" s="220">
        <f>ROUND(I157*H157,2)</f>
        <v>0</v>
      </c>
      <c r="K157" s="216" t="s">
        <v>163</v>
      </c>
      <c r="L157" s="47"/>
      <c r="M157" s="221" t="s">
        <v>5</v>
      </c>
      <c r="N157" s="222" t="s">
        <v>41</v>
      </c>
      <c r="O157" s="48"/>
      <c r="P157" s="223">
        <f>O157*H157</f>
        <v>0</v>
      </c>
      <c r="Q157" s="223">
        <v>0.00064999999999999997</v>
      </c>
      <c r="R157" s="223">
        <f>Q157*H157</f>
        <v>0.33149999999999996</v>
      </c>
      <c r="S157" s="223">
        <v>0</v>
      </c>
      <c r="T157" s="224">
        <f>S157*H157</f>
        <v>0</v>
      </c>
      <c r="AR157" s="25" t="s">
        <v>169</v>
      </c>
      <c r="AT157" s="25" t="s">
        <v>159</v>
      </c>
      <c r="AU157" s="25" t="s">
        <v>79</v>
      </c>
      <c r="AY157" s="25" t="s">
        <v>156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169</v>
      </c>
      <c r="BM157" s="25" t="s">
        <v>957</v>
      </c>
    </row>
    <row r="158" s="12" customFormat="1">
      <c r="B158" s="231"/>
      <c r="D158" s="232" t="s">
        <v>242</v>
      </c>
      <c r="E158" s="233" t="s">
        <v>5</v>
      </c>
      <c r="F158" s="234" t="s">
        <v>958</v>
      </c>
      <c r="H158" s="233" t="s">
        <v>5</v>
      </c>
      <c r="I158" s="235"/>
      <c r="L158" s="231"/>
      <c r="M158" s="236"/>
      <c r="N158" s="237"/>
      <c r="O158" s="237"/>
      <c r="P158" s="237"/>
      <c r="Q158" s="237"/>
      <c r="R158" s="237"/>
      <c r="S158" s="237"/>
      <c r="T158" s="238"/>
      <c r="AT158" s="233" t="s">
        <v>242</v>
      </c>
      <c r="AU158" s="233" t="s">
        <v>79</v>
      </c>
      <c r="AV158" s="12" t="s">
        <v>77</v>
      </c>
      <c r="AW158" s="12" t="s">
        <v>34</v>
      </c>
      <c r="AX158" s="12" t="s">
        <v>70</v>
      </c>
      <c r="AY158" s="233" t="s">
        <v>156</v>
      </c>
    </row>
    <row r="159" s="12" customFormat="1">
      <c r="B159" s="231"/>
      <c r="D159" s="232" t="s">
        <v>242</v>
      </c>
      <c r="E159" s="233" t="s">
        <v>5</v>
      </c>
      <c r="F159" s="234" t="s">
        <v>938</v>
      </c>
      <c r="H159" s="233" t="s">
        <v>5</v>
      </c>
      <c r="I159" s="235"/>
      <c r="L159" s="231"/>
      <c r="M159" s="236"/>
      <c r="N159" s="237"/>
      <c r="O159" s="237"/>
      <c r="P159" s="237"/>
      <c r="Q159" s="237"/>
      <c r="R159" s="237"/>
      <c r="S159" s="237"/>
      <c r="T159" s="238"/>
      <c r="AT159" s="233" t="s">
        <v>242</v>
      </c>
      <c r="AU159" s="233" t="s">
        <v>79</v>
      </c>
      <c r="AV159" s="12" t="s">
        <v>77</v>
      </c>
      <c r="AW159" s="12" t="s">
        <v>34</v>
      </c>
      <c r="AX159" s="12" t="s">
        <v>70</v>
      </c>
      <c r="AY159" s="233" t="s">
        <v>156</v>
      </c>
    </row>
    <row r="160" s="13" customFormat="1">
      <c r="B160" s="239"/>
      <c r="D160" s="232" t="s">
        <v>242</v>
      </c>
      <c r="E160" s="240" t="s">
        <v>5</v>
      </c>
      <c r="F160" s="241" t="s">
        <v>1136</v>
      </c>
      <c r="H160" s="242">
        <v>510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242</v>
      </c>
      <c r="AU160" s="240" t="s">
        <v>79</v>
      </c>
      <c r="AV160" s="13" t="s">
        <v>79</v>
      </c>
      <c r="AW160" s="13" t="s">
        <v>34</v>
      </c>
      <c r="AX160" s="13" t="s">
        <v>70</v>
      </c>
      <c r="AY160" s="240" t="s">
        <v>156</v>
      </c>
    </row>
    <row r="161" s="14" customFormat="1">
      <c r="B161" s="247"/>
      <c r="D161" s="232" t="s">
        <v>242</v>
      </c>
      <c r="E161" s="248" t="s">
        <v>5</v>
      </c>
      <c r="F161" s="249" t="s">
        <v>249</v>
      </c>
      <c r="H161" s="250">
        <v>510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242</v>
      </c>
      <c r="AU161" s="248" t="s">
        <v>79</v>
      </c>
      <c r="AV161" s="14" t="s">
        <v>169</v>
      </c>
      <c r="AW161" s="14" t="s">
        <v>34</v>
      </c>
      <c r="AX161" s="14" t="s">
        <v>77</v>
      </c>
      <c r="AY161" s="248" t="s">
        <v>156</v>
      </c>
    </row>
    <row r="162" s="1" customFormat="1" ht="25.5" customHeight="1">
      <c r="B162" s="213"/>
      <c r="C162" s="214" t="s">
        <v>432</v>
      </c>
      <c r="D162" s="214" t="s">
        <v>159</v>
      </c>
      <c r="E162" s="215" t="s">
        <v>959</v>
      </c>
      <c r="F162" s="216" t="s">
        <v>960</v>
      </c>
      <c r="G162" s="217" t="s">
        <v>280</v>
      </c>
      <c r="H162" s="218">
        <v>46</v>
      </c>
      <c r="I162" s="219"/>
      <c r="J162" s="220">
        <f>ROUND(I162*H162,2)</f>
        <v>0</v>
      </c>
      <c r="K162" s="216" t="s">
        <v>163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0.0025999999999999999</v>
      </c>
      <c r="R162" s="223">
        <f>Q162*H162</f>
        <v>0.1196</v>
      </c>
      <c r="S162" s="223">
        <v>0</v>
      </c>
      <c r="T162" s="224">
        <f>S162*H162</f>
        <v>0</v>
      </c>
      <c r="AR162" s="25" t="s">
        <v>169</v>
      </c>
      <c r="AT162" s="25" t="s">
        <v>159</v>
      </c>
      <c r="AU162" s="25" t="s">
        <v>79</v>
      </c>
      <c r="AY162" s="25" t="s">
        <v>156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169</v>
      </c>
      <c r="BM162" s="25" t="s">
        <v>961</v>
      </c>
    </row>
    <row r="163" s="12" customFormat="1">
      <c r="B163" s="231"/>
      <c r="D163" s="232" t="s">
        <v>242</v>
      </c>
      <c r="E163" s="233" t="s">
        <v>5</v>
      </c>
      <c r="F163" s="234" t="s">
        <v>943</v>
      </c>
      <c r="H163" s="233" t="s">
        <v>5</v>
      </c>
      <c r="I163" s="235"/>
      <c r="L163" s="231"/>
      <c r="M163" s="236"/>
      <c r="N163" s="237"/>
      <c r="O163" s="237"/>
      <c r="P163" s="237"/>
      <c r="Q163" s="237"/>
      <c r="R163" s="237"/>
      <c r="S163" s="237"/>
      <c r="T163" s="238"/>
      <c r="AT163" s="233" t="s">
        <v>242</v>
      </c>
      <c r="AU163" s="233" t="s">
        <v>79</v>
      </c>
      <c r="AV163" s="12" t="s">
        <v>77</v>
      </c>
      <c r="AW163" s="12" t="s">
        <v>34</v>
      </c>
      <c r="AX163" s="12" t="s">
        <v>70</v>
      </c>
      <c r="AY163" s="233" t="s">
        <v>156</v>
      </c>
    </row>
    <row r="164" s="13" customFormat="1">
      <c r="B164" s="239"/>
      <c r="D164" s="232" t="s">
        <v>242</v>
      </c>
      <c r="E164" s="240" t="s">
        <v>5</v>
      </c>
      <c r="F164" s="241" t="s">
        <v>944</v>
      </c>
      <c r="H164" s="242">
        <v>6</v>
      </c>
      <c r="I164" s="243"/>
      <c r="L164" s="239"/>
      <c r="M164" s="244"/>
      <c r="N164" s="245"/>
      <c r="O164" s="245"/>
      <c r="P164" s="245"/>
      <c r="Q164" s="245"/>
      <c r="R164" s="245"/>
      <c r="S164" s="245"/>
      <c r="T164" s="246"/>
      <c r="AT164" s="240" t="s">
        <v>242</v>
      </c>
      <c r="AU164" s="240" t="s">
        <v>79</v>
      </c>
      <c r="AV164" s="13" t="s">
        <v>79</v>
      </c>
      <c r="AW164" s="13" t="s">
        <v>34</v>
      </c>
      <c r="AX164" s="13" t="s">
        <v>70</v>
      </c>
      <c r="AY164" s="240" t="s">
        <v>156</v>
      </c>
    </row>
    <row r="165" s="12" customFormat="1">
      <c r="B165" s="231"/>
      <c r="D165" s="232" t="s">
        <v>242</v>
      </c>
      <c r="E165" s="233" t="s">
        <v>5</v>
      </c>
      <c r="F165" s="234" t="s">
        <v>945</v>
      </c>
      <c r="H165" s="233" t="s">
        <v>5</v>
      </c>
      <c r="I165" s="235"/>
      <c r="L165" s="231"/>
      <c r="M165" s="236"/>
      <c r="N165" s="237"/>
      <c r="O165" s="237"/>
      <c r="P165" s="237"/>
      <c r="Q165" s="237"/>
      <c r="R165" s="237"/>
      <c r="S165" s="237"/>
      <c r="T165" s="238"/>
      <c r="AT165" s="233" t="s">
        <v>242</v>
      </c>
      <c r="AU165" s="233" t="s">
        <v>79</v>
      </c>
      <c r="AV165" s="12" t="s">
        <v>77</v>
      </c>
      <c r="AW165" s="12" t="s">
        <v>34</v>
      </c>
      <c r="AX165" s="12" t="s">
        <v>70</v>
      </c>
      <c r="AY165" s="233" t="s">
        <v>156</v>
      </c>
    </row>
    <row r="166" s="13" customFormat="1">
      <c r="B166" s="239"/>
      <c r="D166" s="232" t="s">
        <v>242</v>
      </c>
      <c r="E166" s="240" t="s">
        <v>5</v>
      </c>
      <c r="F166" s="241" t="s">
        <v>551</v>
      </c>
      <c r="H166" s="242">
        <v>40</v>
      </c>
      <c r="I166" s="243"/>
      <c r="L166" s="239"/>
      <c r="M166" s="244"/>
      <c r="N166" s="245"/>
      <c r="O166" s="245"/>
      <c r="P166" s="245"/>
      <c r="Q166" s="245"/>
      <c r="R166" s="245"/>
      <c r="S166" s="245"/>
      <c r="T166" s="246"/>
      <c r="AT166" s="240" t="s">
        <v>242</v>
      </c>
      <c r="AU166" s="240" t="s">
        <v>79</v>
      </c>
      <c r="AV166" s="13" t="s">
        <v>79</v>
      </c>
      <c r="AW166" s="13" t="s">
        <v>34</v>
      </c>
      <c r="AX166" s="13" t="s">
        <v>70</v>
      </c>
      <c r="AY166" s="240" t="s">
        <v>156</v>
      </c>
    </row>
    <row r="167" s="14" customFormat="1">
      <c r="B167" s="247"/>
      <c r="D167" s="232" t="s">
        <v>242</v>
      </c>
      <c r="E167" s="248" t="s">
        <v>5</v>
      </c>
      <c r="F167" s="249" t="s">
        <v>249</v>
      </c>
      <c r="H167" s="250">
        <v>46</v>
      </c>
      <c r="I167" s="251"/>
      <c r="L167" s="247"/>
      <c r="M167" s="252"/>
      <c r="N167" s="253"/>
      <c r="O167" s="253"/>
      <c r="P167" s="253"/>
      <c r="Q167" s="253"/>
      <c r="R167" s="253"/>
      <c r="S167" s="253"/>
      <c r="T167" s="254"/>
      <c r="AT167" s="248" t="s">
        <v>242</v>
      </c>
      <c r="AU167" s="248" t="s">
        <v>79</v>
      </c>
      <c r="AV167" s="14" t="s">
        <v>169</v>
      </c>
      <c r="AW167" s="14" t="s">
        <v>34</v>
      </c>
      <c r="AX167" s="14" t="s">
        <v>77</v>
      </c>
      <c r="AY167" s="248" t="s">
        <v>156</v>
      </c>
    </row>
    <row r="168" s="1" customFormat="1" ht="25.5" customHeight="1">
      <c r="B168" s="213"/>
      <c r="C168" s="214" t="s">
        <v>438</v>
      </c>
      <c r="D168" s="214" t="s">
        <v>159</v>
      </c>
      <c r="E168" s="215" t="s">
        <v>962</v>
      </c>
      <c r="F168" s="216" t="s">
        <v>963</v>
      </c>
      <c r="G168" s="217" t="s">
        <v>302</v>
      </c>
      <c r="H168" s="218">
        <v>880</v>
      </c>
      <c r="I168" s="219"/>
      <c r="J168" s="220">
        <f>ROUND(I168*H168,2)</f>
        <v>0</v>
      </c>
      <c r="K168" s="216" t="s">
        <v>163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5" t="s">
        <v>169</v>
      </c>
      <c r="AT168" s="25" t="s">
        <v>159</v>
      </c>
      <c r="AU168" s="25" t="s">
        <v>79</v>
      </c>
      <c r="AY168" s="25" t="s">
        <v>156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169</v>
      </c>
      <c r="BM168" s="25" t="s">
        <v>964</v>
      </c>
    </row>
    <row r="169" s="12" customFormat="1">
      <c r="B169" s="231"/>
      <c r="D169" s="232" t="s">
        <v>242</v>
      </c>
      <c r="E169" s="233" t="s">
        <v>5</v>
      </c>
      <c r="F169" s="234" t="s">
        <v>925</v>
      </c>
      <c r="H169" s="233" t="s">
        <v>5</v>
      </c>
      <c r="I169" s="235"/>
      <c r="L169" s="231"/>
      <c r="M169" s="236"/>
      <c r="N169" s="237"/>
      <c r="O169" s="237"/>
      <c r="P169" s="237"/>
      <c r="Q169" s="237"/>
      <c r="R169" s="237"/>
      <c r="S169" s="237"/>
      <c r="T169" s="238"/>
      <c r="AT169" s="233" t="s">
        <v>242</v>
      </c>
      <c r="AU169" s="233" t="s">
        <v>79</v>
      </c>
      <c r="AV169" s="12" t="s">
        <v>77</v>
      </c>
      <c r="AW169" s="12" t="s">
        <v>34</v>
      </c>
      <c r="AX169" s="12" t="s">
        <v>70</v>
      </c>
      <c r="AY169" s="233" t="s">
        <v>156</v>
      </c>
    </row>
    <row r="170" s="13" customFormat="1">
      <c r="B170" s="239"/>
      <c r="D170" s="232" t="s">
        <v>242</v>
      </c>
      <c r="E170" s="240" t="s">
        <v>5</v>
      </c>
      <c r="F170" s="241" t="s">
        <v>1135</v>
      </c>
      <c r="H170" s="242">
        <v>220</v>
      </c>
      <c r="I170" s="243"/>
      <c r="L170" s="239"/>
      <c r="M170" s="244"/>
      <c r="N170" s="245"/>
      <c r="O170" s="245"/>
      <c r="P170" s="245"/>
      <c r="Q170" s="245"/>
      <c r="R170" s="245"/>
      <c r="S170" s="245"/>
      <c r="T170" s="246"/>
      <c r="AT170" s="240" t="s">
        <v>242</v>
      </c>
      <c r="AU170" s="240" t="s">
        <v>79</v>
      </c>
      <c r="AV170" s="13" t="s">
        <v>79</v>
      </c>
      <c r="AW170" s="13" t="s">
        <v>34</v>
      </c>
      <c r="AX170" s="13" t="s">
        <v>70</v>
      </c>
      <c r="AY170" s="240" t="s">
        <v>156</v>
      </c>
    </row>
    <row r="171" s="12" customFormat="1">
      <c r="B171" s="231"/>
      <c r="D171" s="232" t="s">
        <v>242</v>
      </c>
      <c r="E171" s="233" t="s">
        <v>5</v>
      </c>
      <c r="F171" s="234" t="s">
        <v>931</v>
      </c>
      <c r="H171" s="233" t="s">
        <v>5</v>
      </c>
      <c r="I171" s="235"/>
      <c r="L171" s="231"/>
      <c r="M171" s="236"/>
      <c r="N171" s="237"/>
      <c r="O171" s="237"/>
      <c r="P171" s="237"/>
      <c r="Q171" s="237"/>
      <c r="R171" s="237"/>
      <c r="S171" s="237"/>
      <c r="T171" s="238"/>
      <c r="AT171" s="233" t="s">
        <v>242</v>
      </c>
      <c r="AU171" s="233" t="s">
        <v>79</v>
      </c>
      <c r="AV171" s="12" t="s">
        <v>77</v>
      </c>
      <c r="AW171" s="12" t="s">
        <v>34</v>
      </c>
      <c r="AX171" s="12" t="s">
        <v>70</v>
      </c>
      <c r="AY171" s="233" t="s">
        <v>156</v>
      </c>
    </row>
    <row r="172" s="13" customFormat="1">
      <c r="B172" s="239"/>
      <c r="D172" s="232" t="s">
        <v>242</v>
      </c>
      <c r="E172" s="240" t="s">
        <v>5</v>
      </c>
      <c r="F172" s="241" t="s">
        <v>773</v>
      </c>
      <c r="H172" s="242">
        <v>100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242</v>
      </c>
      <c r="AU172" s="240" t="s">
        <v>79</v>
      </c>
      <c r="AV172" s="13" t="s">
        <v>79</v>
      </c>
      <c r="AW172" s="13" t="s">
        <v>34</v>
      </c>
      <c r="AX172" s="13" t="s">
        <v>70</v>
      </c>
      <c r="AY172" s="240" t="s">
        <v>156</v>
      </c>
    </row>
    <row r="173" s="12" customFormat="1">
      <c r="B173" s="231"/>
      <c r="D173" s="232" t="s">
        <v>242</v>
      </c>
      <c r="E173" s="233" t="s">
        <v>5</v>
      </c>
      <c r="F173" s="234" t="s">
        <v>933</v>
      </c>
      <c r="H173" s="233" t="s">
        <v>5</v>
      </c>
      <c r="I173" s="235"/>
      <c r="L173" s="231"/>
      <c r="M173" s="236"/>
      <c r="N173" s="237"/>
      <c r="O173" s="237"/>
      <c r="P173" s="237"/>
      <c r="Q173" s="237"/>
      <c r="R173" s="237"/>
      <c r="S173" s="237"/>
      <c r="T173" s="238"/>
      <c r="AT173" s="233" t="s">
        <v>242</v>
      </c>
      <c r="AU173" s="233" t="s">
        <v>79</v>
      </c>
      <c r="AV173" s="12" t="s">
        <v>77</v>
      </c>
      <c r="AW173" s="12" t="s">
        <v>34</v>
      </c>
      <c r="AX173" s="12" t="s">
        <v>70</v>
      </c>
      <c r="AY173" s="233" t="s">
        <v>156</v>
      </c>
    </row>
    <row r="174" s="13" customFormat="1">
      <c r="B174" s="239"/>
      <c r="D174" s="232" t="s">
        <v>242</v>
      </c>
      <c r="E174" s="240" t="s">
        <v>5</v>
      </c>
      <c r="F174" s="241" t="s">
        <v>598</v>
      </c>
      <c r="H174" s="242">
        <v>50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242</v>
      </c>
      <c r="AU174" s="240" t="s">
        <v>79</v>
      </c>
      <c r="AV174" s="13" t="s">
        <v>79</v>
      </c>
      <c r="AW174" s="13" t="s">
        <v>34</v>
      </c>
      <c r="AX174" s="13" t="s">
        <v>70</v>
      </c>
      <c r="AY174" s="240" t="s">
        <v>156</v>
      </c>
    </row>
    <row r="175" s="12" customFormat="1">
      <c r="B175" s="231"/>
      <c r="D175" s="232" t="s">
        <v>242</v>
      </c>
      <c r="E175" s="233" t="s">
        <v>5</v>
      </c>
      <c r="F175" s="234" t="s">
        <v>938</v>
      </c>
      <c r="H175" s="233" t="s">
        <v>5</v>
      </c>
      <c r="I175" s="235"/>
      <c r="L175" s="231"/>
      <c r="M175" s="236"/>
      <c r="N175" s="237"/>
      <c r="O175" s="237"/>
      <c r="P175" s="237"/>
      <c r="Q175" s="237"/>
      <c r="R175" s="237"/>
      <c r="S175" s="237"/>
      <c r="T175" s="238"/>
      <c r="AT175" s="233" t="s">
        <v>242</v>
      </c>
      <c r="AU175" s="233" t="s">
        <v>79</v>
      </c>
      <c r="AV175" s="12" t="s">
        <v>77</v>
      </c>
      <c r="AW175" s="12" t="s">
        <v>34</v>
      </c>
      <c r="AX175" s="12" t="s">
        <v>70</v>
      </c>
      <c r="AY175" s="233" t="s">
        <v>156</v>
      </c>
    </row>
    <row r="176" s="13" customFormat="1">
      <c r="B176" s="239"/>
      <c r="D176" s="232" t="s">
        <v>242</v>
      </c>
      <c r="E176" s="240" t="s">
        <v>5</v>
      </c>
      <c r="F176" s="241" t="s">
        <v>1136</v>
      </c>
      <c r="H176" s="242">
        <v>510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242</v>
      </c>
      <c r="AU176" s="240" t="s">
        <v>79</v>
      </c>
      <c r="AV176" s="13" t="s">
        <v>79</v>
      </c>
      <c r="AW176" s="13" t="s">
        <v>34</v>
      </c>
      <c r="AX176" s="13" t="s">
        <v>70</v>
      </c>
      <c r="AY176" s="240" t="s">
        <v>156</v>
      </c>
    </row>
    <row r="177" s="14" customFormat="1">
      <c r="B177" s="247"/>
      <c r="D177" s="232" t="s">
        <v>242</v>
      </c>
      <c r="E177" s="248" t="s">
        <v>5</v>
      </c>
      <c r="F177" s="249" t="s">
        <v>249</v>
      </c>
      <c r="H177" s="250">
        <v>880</v>
      </c>
      <c r="I177" s="251"/>
      <c r="L177" s="247"/>
      <c r="M177" s="252"/>
      <c r="N177" s="253"/>
      <c r="O177" s="253"/>
      <c r="P177" s="253"/>
      <c r="Q177" s="253"/>
      <c r="R177" s="253"/>
      <c r="S177" s="253"/>
      <c r="T177" s="254"/>
      <c r="AT177" s="248" t="s">
        <v>242</v>
      </c>
      <c r="AU177" s="248" t="s">
        <v>79</v>
      </c>
      <c r="AV177" s="14" t="s">
        <v>169</v>
      </c>
      <c r="AW177" s="14" t="s">
        <v>34</v>
      </c>
      <c r="AX177" s="14" t="s">
        <v>77</v>
      </c>
      <c r="AY177" s="248" t="s">
        <v>156</v>
      </c>
    </row>
    <row r="178" s="1" customFormat="1" ht="25.5" customHeight="1">
      <c r="B178" s="213"/>
      <c r="C178" s="214" t="s">
        <v>443</v>
      </c>
      <c r="D178" s="214" t="s">
        <v>159</v>
      </c>
      <c r="E178" s="215" t="s">
        <v>965</v>
      </c>
      <c r="F178" s="216" t="s">
        <v>966</v>
      </c>
      <c r="G178" s="217" t="s">
        <v>280</v>
      </c>
      <c r="H178" s="218">
        <v>46</v>
      </c>
      <c r="I178" s="219"/>
      <c r="J178" s="220">
        <f>ROUND(I178*H178,2)</f>
        <v>0</v>
      </c>
      <c r="K178" s="216" t="s">
        <v>163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1.0000000000000001E-05</v>
      </c>
      <c r="R178" s="223">
        <f>Q178*H178</f>
        <v>0.00046000000000000001</v>
      </c>
      <c r="S178" s="223">
        <v>0</v>
      </c>
      <c r="T178" s="224">
        <f>S178*H178</f>
        <v>0</v>
      </c>
      <c r="AR178" s="25" t="s">
        <v>169</v>
      </c>
      <c r="AT178" s="25" t="s">
        <v>159</v>
      </c>
      <c r="AU178" s="25" t="s">
        <v>79</v>
      </c>
      <c r="AY178" s="25" t="s">
        <v>156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169</v>
      </c>
      <c r="BM178" s="25" t="s">
        <v>967</v>
      </c>
    </row>
    <row r="179" s="12" customFormat="1">
      <c r="B179" s="231"/>
      <c r="D179" s="232" t="s">
        <v>242</v>
      </c>
      <c r="E179" s="233" t="s">
        <v>5</v>
      </c>
      <c r="F179" s="234" t="s">
        <v>943</v>
      </c>
      <c r="H179" s="233" t="s">
        <v>5</v>
      </c>
      <c r="I179" s="235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3" t="s">
        <v>242</v>
      </c>
      <c r="AU179" s="233" t="s">
        <v>79</v>
      </c>
      <c r="AV179" s="12" t="s">
        <v>77</v>
      </c>
      <c r="AW179" s="12" t="s">
        <v>34</v>
      </c>
      <c r="AX179" s="12" t="s">
        <v>70</v>
      </c>
      <c r="AY179" s="233" t="s">
        <v>156</v>
      </c>
    </row>
    <row r="180" s="13" customFormat="1">
      <c r="B180" s="239"/>
      <c r="D180" s="232" t="s">
        <v>242</v>
      </c>
      <c r="E180" s="240" t="s">
        <v>5</v>
      </c>
      <c r="F180" s="241" t="s">
        <v>944</v>
      </c>
      <c r="H180" s="242">
        <v>6</v>
      </c>
      <c r="I180" s="243"/>
      <c r="L180" s="239"/>
      <c r="M180" s="244"/>
      <c r="N180" s="245"/>
      <c r="O180" s="245"/>
      <c r="P180" s="245"/>
      <c r="Q180" s="245"/>
      <c r="R180" s="245"/>
      <c r="S180" s="245"/>
      <c r="T180" s="246"/>
      <c r="AT180" s="240" t="s">
        <v>242</v>
      </c>
      <c r="AU180" s="240" t="s">
        <v>79</v>
      </c>
      <c r="AV180" s="13" t="s">
        <v>79</v>
      </c>
      <c r="AW180" s="13" t="s">
        <v>34</v>
      </c>
      <c r="AX180" s="13" t="s">
        <v>70</v>
      </c>
      <c r="AY180" s="240" t="s">
        <v>156</v>
      </c>
    </row>
    <row r="181" s="12" customFormat="1">
      <c r="B181" s="231"/>
      <c r="D181" s="232" t="s">
        <v>242</v>
      </c>
      <c r="E181" s="233" t="s">
        <v>5</v>
      </c>
      <c r="F181" s="234" t="s">
        <v>945</v>
      </c>
      <c r="H181" s="233" t="s">
        <v>5</v>
      </c>
      <c r="I181" s="235"/>
      <c r="L181" s="231"/>
      <c r="M181" s="236"/>
      <c r="N181" s="237"/>
      <c r="O181" s="237"/>
      <c r="P181" s="237"/>
      <c r="Q181" s="237"/>
      <c r="R181" s="237"/>
      <c r="S181" s="237"/>
      <c r="T181" s="238"/>
      <c r="AT181" s="233" t="s">
        <v>242</v>
      </c>
      <c r="AU181" s="233" t="s">
        <v>79</v>
      </c>
      <c r="AV181" s="12" t="s">
        <v>77</v>
      </c>
      <c r="AW181" s="12" t="s">
        <v>34</v>
      </c>
      <c r="AX181" s="12" t="s">
        <v>70</v>
      </c>
      <c r="AY181" s="233" t="s">
        <v>156</v>
      </c>
    </row>
    <row r="182" s="13" customFormat="1">
      <c r="B182" s="239"/>
      <c r="D182" s="232" t="s">
        <v>242</v>
      </c>
      <c r="E182" s="240" t="s">
        <v>5</v>
      </c>
      <c r="F182" s="241" t="s">
        <v>551</v>
      </c>
      <c r="H182" s="242">
        <v>40</v>
      </c>
      <c r="I182" s="243"/>
      <c r="L182" s="239"/>
      <c r="M182" s="244"/>
      <c r="N182" s="245"/>
      <c r="O182" s="245"/>
      <c r="P182" s="245"/>
      <c r="Q182" s="245"/>
      <c r="R182" s="245"/>
      <c r="S182" s="245"/>
      <c r="T182" s="246"/>
      <c r="AT182" s="240" t="s">
        <v>242</v>
      </c>
      <c r="AU182" s="240" t="s">
        <v>79</v>
      </c>
      <c r="AV182" s="13" t="s">
        <v>79</v>
      </c>
      <c r="AW182" s="13" t="s">
        <v>34</v>
      </c>
      <c r="AX182" s="13" t="s">
        <v>70</v>
      </c>
      <c r="AY182" s="240" t="s">
        <v>156</v>
      </c>
    </row>
    <row r="183" s="14" customFormat="1">
      <c r="B183" s="247"/>
      <c r="D183" s="232" t="s">
        <v>242</v>
      </c>
      <c r="E183" s="248" t="s">
        <v>5</v>
      </c>
      <c r="F183" s="249" t="s">
        <v>249</v>
      </c>
      <c r="H183" s="250">
        <v>46</v>
      </c>
      <c r="I183" s="251"/>
      <c r="L183" s="247"/>
      <c r="M183" s="252"/>
      <c r="N183" s="253"/>
      <c r="O183" s="253"/>
      <c r="P183" s="253"/>
      <c r="Q183" s="253"/>
      <c r="R183" s="253"/>
      <c r="S183" s="253"/>
      <c r="T183" s="254"/>
      <c r="AT183" s="248" t="s">
        <v>242</v>
      </c>
      <c r="AU183" s="248" t="s">
        <v>79</v>
      </c>
      <c r="AV183" s="14" t="s">
        <v>169</v>
      </c>
      <c r="AW183" s="14" t="s">
        <v>34</v>
      </c>
      <c r="AX183" s="14" t="s">
        <v>77</v>
      </c>
      <c r="AY183" s="248" t="s">
        <v>156</v>
      </c>
    </row>
    <row r="184" s="1" customFormat="1" ht="25.5" customHeight="1">
      <c r="B184" s="213"/>
      <c r="C184" s="214" t="s">
        <v>10</v>
      </c>
      <c r="D184" s="214" t="s">
        <v>159</v>
      </c>
      <c r="E184" s="215" t="s">
        <v>970</v>
      </c>
      <c r="F184" s="216" t="s">
        <v>971</v>
      </c>
      <c r="G184" s="217" t="s">
        <v>302</v>
      </c>
      <c r="H184" s="218">
        <v>447</v>
      </c>
      <c r="I184" s="219"/>
      <c r="J184" s="220">
        <f>ROUND(I184*H184,2)</f>
        <v>0</v>
      </c>
      <c r="K184" s="216" t="s">
        <v>163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5" t="s">
        <v>169</v>
      </c>
      <c r="AT184" s="25" t="s">
        <v>159</v>
      </c>
      <c r="AU184" s="25" t="s">
        <v>79</v>
      </c>
      <c r="AY184" s="25" t="s">
        <v>156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169</v>
      </c>
      <c r="BM184" s="25" t="s">
        <v>972</v>
      </c>
    </row>
    <row r="185" s="12" customFormat="1">
      <c r="B185" s="231"/>
      <c r="D185" s="232" t="s">
        <v>242</v>
      </c>
      <c r="E185" s="233" t="s">
        <v>5</v>
      </c>
      <c r="F185" s="234" t="s">
        <v>973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242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242</v>
      </c>
      <c r="E186" s="240" t="s">
        <v>5</v>
      </c>
      <c r="F186" s="241" t="s">
        <v>1137</v>
      </c>
      <c r="H186" s="242">
        <v>149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242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2" customFormat="1">
      <c r="B187" s="231"/>
      <c r="D187" s="232" t="s">
        <v>242</v>
      </c>
      <c r="E187" s="233" t="s">
        <v>5</v>
      </c>
      <c r="F187" s="234" t="s">
        <v>1138</v>
      </c>
      <c r="H187" s="233" t="s">
        <v>5</v>
      </c>
      <c r="I187" s="235"/>
      <c r="L187" s="231"/>
      <c r="M187" s="236"/>
      <c r="N187" s="237"/>
      <c r="O187" s="237"/>
      <c r="P187" s="237"/>
      <c r="Q187" s="237"/>
      <c r="R187" s="237"/>
      <c r="S187" s="237"/>
      <c r="T187" s="238"/>
      <c r="AT187" s="233" t="s">
        <v>242</v>
      </c>
      <c r="AU187" s="233" t="s">
        <v>79</v>
      </c>
      <c r="AV187" s="12" t="s">
        <v>77</v>
      </c>
      <c r="AW187" s="12" t="s">
        <v>34</v>
      </c>
      <c r="AX187" s="12" t="s">
        <v>70</v>
      </c>
      <c r="AY187" s="233" t="s">
        <v>156</v>
      </c>
    </row>
    <row r="188" s="13" customFormat="1">
      <c r="B188" s="239"/>
      <c r="D188" s="232" t="s">
        <v>242</v>
      </c>
      <c r="E188" s="240" t="s">
        <v>5</v>
      </c>
      <c r="F188" s="241" t="s">
        <v>1139</v>
      </c>
      <c r="H188" s="242">
        <v>298</v>
      </c>
      <c r="I188" s="243"/>
      <c r="L188" s="239"/>
      <c r="M188" s="244"/>
      <c r="N188" s="245"/>
      <c r="O188" s="245"/>
      <c r="P188" s="245"/>
      <c r="Q188" s="245"/>
      <c r="R188" s="245"/>
      <c r="S188" s="245"/>
      <c r="T188" s="246"/>
      <c r="AT188" s="240" t="s">
        <v>242</v>
      </c>
      <c r="AU188" s="240" t="s">
        <v>79</v>
      </c>
      <c r="AV188" s="13" t="s">
        <v>79</v>
      </c>
      <c r="AW188" s="13" t="s">
        <v>34</v>
      </c>
      <c r="AX188" s="13" t="s">
        <v>70</v>
      </c>
      <c r="AY188" s="240" t="s">
        <v>156</v>
      </c>
    </row>
    <row r="189" s="14" customFormat="1">
      <c r="B189" s="247"/>
      <c r="D189" s="232" t="s">
        <v>242</v>
      </c>
      <c r="E189" s="248" t="s">
        <v>5</v>
      </c>
      <c r="F189" s="249" t="s">
        <v>249</v>
      </c>
      <c r="H189" s="250">
        <v>447</v>
      </c>
      <c r="I189" s="251"/>
      <c r="L189" s="247"/>
      <c r="M189" s="252"/>
      <c r="N189" s="253"/>
      <c r="O189" s="253"/>
      <c r="P189" s="253"/>
      <c r="Q189" s="253"/>
      <c r="R189" s="253"/>
      <c r="S189" s="253"/>
      <c r="T189" s="254"/>
      <c r="AT189" s="248" t="s">
        <v>242</v>
      </c>
      <c r="AU189" s="248" t="s">
        <v>79</v>
      </c>
      <c r="AV189" s="14" t="s">
        <v>169</v>
      </c>
      <c r="AW189" s="14" t="s">
        <v>34</v>
      </c>
      <c r="AX189" s="14" t="s">
        <v>77</v>
      </c>
      <c r="AY189" s="248" t="s">
        <v>156</v>
      </c>
    </row>
    <row r="190" s="11" customFormat="1" ht="37.44001" customHeight="1">
      <c r="B190" s="200"/>
      <c r="D190" s="201" t="s">
        <v>69</v>
      </c>
      <c r="E190" s="202" t="s">
        <v>272</v>
      </c>
      <c r="F190" s="202" t="s">
        <v>324</v>
      </c>
      <c r="I190" s="203"/>
      <c r="J190" s="204">
        <f>BK190</f>
        <v>0</v>
      </c>
      <c r="L190" s="200"/>
      <c r="M190" s="205"/>
      <c r="N190" s="206"/>
      <c r="O190" s="206"/>
      <c r="P190" s="207">
        <f>P191</f>
        <v>0</v>
      </c>
      <c r="Q190" s="206"/>
      <c r="R190" s="207">
        <f>R191</f>
        <v>0</v>
      </c>
      <c r="S190" s="206"/>
      <c r="T190" s="208">
        <f>T191</f>
        <v>0</v>
      </c>
      <c r="AR190" s="201" t="s">
        <v>93</v>
      </c>
      <c r="AT190" s="209" t="s">
        <v>69</v>
      </c>
      <c r="AU190" s="209" t="s">
        <v>70</v>
      </c>
      <c r="AY190" s="201" t="s">
        <v>156</v>
      </c>
      <c r="BK190" s="210">
        <f>BK191</f>
        <v>0</v>
      </c>
    </row>
    <row r="191" s="11" customFormat="1" ht="19.92" customHeight="1">
      <c r="B191" s="200"/>
      <c r="D191" s="201" t="s">
        <v>69</v>
      </c>
      <c r="E191" s="211" t="s">
        <v>325</v>
      </c>
      <c r="F191" s="211" t="s">
        <v>326</v>
      </c>
      <c r="I191" s="203"/>
      <c r="J191" s="212">
        <f>BK191</f>
        <v>0</v>
      </c>
      <c r="L191" s="200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AR191" s="201" t="s">
        <v>93</v>
      </c>
      <c r="AT191" s="209" t="s">
        <v>69</v>
      </c>
      <c r="AU191" s="209" t="s">
        <v>77</v>
      </c>
      <c r="AY191" s="201" t="s">
        <v>156</v>
      </c>
      <c r="BK191" s="210">
        <f>BK192</f>
        <v>0</v>
      </c>
    </row>
    <row r="192" s="1" customFormat="1" ht="38.25" customHeight="1">
      <c r="B192" s="213"/>
      <c r="C192" s="214" t="s">
        <v>451</v>
      </c>
      <c r="D192" s="214" t="s">
        <v>159</v>
      </c>
      <c r="E192" s="215" t="s">
        <v>980</v>
      </c>
      <c r="F192" s="216" t="s">
        <v>981</v>
      </c>
      <c r="G192" s="217" t="s">
        <v>240</v>
      </c>
      <c r="H192" s="218">
        <v>0.57999999999999996</v>
      </c>
      <c r="I192" s="219"/>
      <c r="J192" s="220">
        <f>ROUND(I192*H192,2)</f>
        <v>0</v>
      </c>
      <c r="K192" s="216" t="s">
        <v>163</v>
      </c>
      <c r="L192" s="47"/>
      <c r="M192" s="221" t="s">
        <v>5</v>
      </c>
      <c r="N192" s="226" t="s">
        <v>41</v>
      </c>
      <c r="O192" s="227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5" t="s">
        <v>329</v>
      </c>
      <c r="AT192" s="25" t="s">
        <v>159</v>
      </c>
      <c r="AU192" s="25" t="s">
        <v>79</v>
      </c>
      <c r="AY192" s="25" t="s">
        <v>156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5" t="s">
        <v>77</v>
      </c>
      <c r="BK192" s="225">
        <f>ROUND(I192*H192,2)</f>
        <v>0</v>
      </c>
      <c r="BL192" s="25" t="s">
        <v>329</v>
      </c>
      <c r="BM192" s="25" t="s">
        <v>982</v>
      </c>
    </row>
    <row r="193" s="1" customFormat="1" ht="6.96" customHeight="1">
      <c r="B193" s="68"/>
      <c r="C193" s="69"/>
      <c r="D193" s="69"/>
      <c r="E193" s="69"/>
      <c r="F193" s="69"/>
      <c r="G193" s="69"/>
      <c r="H193" s="69"/>
      <c r="I193" s="164"/>
      <c r="J193" s="69"/>
      <c r="K193" s="69"/>
      <c r="L193" s="47"/>
    </row>
  </sheetData>
  <autoFilter ref="C92:K192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9:H79"/>
    <mergeCell ref="E83:H83"/>
    <mergeCell ref="E81:H81"/>
    <mergeCell ref="E85:H85"/>
    <mergeCell ref="G1:H1"/>
    <mergeCell ref="L2:V2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1140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1141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1142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1143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1144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1145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1146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1147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1148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1149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76</v>
      </c>
      <c r="F16" s="282" t="s">
        <v>1150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1151</v>
      </c>
      <c r="F17" s="282" t="s">
        <v>1152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1153</v>
      </c>
      <c r="F18" s="282" t="s">
        <v>1154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1155</v>
      </c>
      <c r="F19" s="282" t="s">
        <v>1156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1157</v>
      </c>
      <c r="F20" s="282" t="s">
        <v>1158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83</v>
      </c>
      <c r="F21" s="282" t="s">
        <v>1159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1160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1161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1162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1163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1164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1165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1166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1167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1168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140</v>
      </c>
      <c r="F34" s="282"/>
      <c r="G34" s="282" t="s">
        <v>1169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1170</v>
      </c>
      <c r="F35" s="282"/>
      <c r="G35" s="282" t="s">
        <v>1171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51</v>
      </c>
      <c r="F36" s="282"/>
      <c r="G36" s="282" t="s">
        <v>1172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141</v>
      </c>
      <c r="F37" s="282"/>
      <c r="G37" s="282" t="s">
        <v>1173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142</v>
      </c>
      <c r="F38" s="282"/>
      <c r="G38" s="282" t="s">
        <v>1174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143</v>
      </c>
      <c r="F39" s="282"/>
      <c r="G39" s="282" t="s">
        <v>1175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1176</v>
      </c>
      <c r="F40" s="282"/>
      <c r="G40" s="282" t="s">
        <v>1177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1178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1179</v>
      </c>
      <c r="F42" s="282"/>
      <c r="G42" s="282" t="s">
        <v>1180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145</v>
      </c>
      <c r="F43" s="282"/>
      <c r="G43" s="282" t="s">
        <v>1181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1182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1183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1184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1185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1186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1187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1188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1189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1190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1191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1192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1193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1194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1195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1196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1197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1198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1199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1200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1201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1202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122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1203</v>
      </c>
      <c r="D74" s="300"/>
      <c r="E74" s="300"/>
      <c r="F74" s="300" t="s">
        <v>1204</v>
      </c>
      <c r="G74" s="301"/>
      <c r="H74" s="300" t="s">
        <v>141</v>
      </c>
      <c r="I74" s="300" t="s">
        <v>55</v>
      </c>
      <c r="J74" s="300" t="s">
        <v>1205</v>
      </c>
      <c r="K74" s="299"/>
    </row>
    <row r="75" ht="17.25" customHeight="1">
      <c r="B75" s="297"/>
      <c r="C75" s="302" t="s">
        <v>1206</v>
      </c>
      <c r="D75" s="302"/>
      <c r="E75" s="302"/>
      <c r="F75" s="303" t="s">
        <v>1207</v>
      </c>
      <c r="G75" s="304"/>
      <c r="H75" s="302"/>
      <c r="I75" s="302"/>
      <c r="J75" s="302" t="s">
        <v>1208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51</v>
      </c>
      <c r="D77" s="305"/>
      <c r="E77" s="305"/>
      <c r="F77" s="307" t="s">
        <v>1209</v>
      </c>
      <c r="G77" s="306"/>
      <c r="H77" s="286" t="s">
        <v>1210</v>
      </c>
      <c r="I77" s="286" t="s">
        <v>1211</v>
      </c>
      <c r="J77" s="286">
        <v>20</v>
      </c>
      <c r="K77" s="299"/>
    </row>
    <row r="78" ht="15" customHeight="1">
      <c r="B78" s="297"/>
      <c r="C78" s="286" t="s">
        <v>1212</v>
      </c>
      <c r="D78" s="286"/>
      <c r="E78" s="286"/>
      <c r="F78" s="307" t="s">
        <v>1209</v>
      </c>
      <c r="G78" s="306"/>
      <c r="H78" s="286" t="s">
        <v>1213</v>
      </c>
      <c r="I78" s="286" t="s">
        <v>1211</v>
      </c>
      <c r="J78" s="286">
        <v>120</v>
      </c>
      <c r="K78" s="299"/>
    </row>
    <row r="79" ht="15" customHeight="1">
      <c r="B79" s="308"/>
      <c r="C79" s="286" t="s">
        <v>1214</v>
      </c>
      <c r="D79" s="286"/>
      <c r="E79" s="286"/>
      <c r="F79" s="307" t="s">
        <v>1215</v>
      </c>
      <c r="G79" s="306"/>
      <c r="H79" s="286" t="s">
        <v>1216</v>
      </c>
      <c r="I79" s="286" t="s">
        <v>1211</v>
      </c>
      <c r="J79" s="286">
        <v>50</v>
      </c>
      <c r="K79" s="299"/>
    </row>
    <row r="80" ht="15" customHeight="1">
      <c r="B80" s="308"/>
      <c r="C80" s="286" t="s">
        <v>1217</v>
      </c>
      <c r="D80" s="286"/>
      <c r="E80" s="286"/>
      <c r="F80" s="307" t="s">
        <v>1209</v>
      </c>
      <c r="G80" s="306"/>
      <c r="H80" s="286" t="s">
        <v>1218</v>
      </c>
      <c r="I80" s="286" t="s">
        <v>1219</v>
      </c>
      <c r="J80" s="286"/>
      <c r="K80" s="299"/>
    </row>
    <row r="81" ht="15" customHeight="1">
      <c r="B81" s="308"/>
      <c r="C81" s="309" t="s">
        <v>1220</v>
      </c>
      <c r="D81" s="309"/>
      <c r="E81" s="309"/>
      <c r="F81" s="310" t="s">
        <v>1215</v>
      </c>
      <c r="G81" s="309"/>
      <c r="H81" s="309" t="s">
        <v>1221</v>
      </c>
      <c r="I81" s="309" t="s">
        <v>1211</v>
      </c>
      <c r="J81" s="309">
        <v>15</v>
      </c>
      <c r="K81" s="299"/>
    </row>
    <row r="82" ht="15" customHeight="1">
      <c r="B82" s="308"/>
      <c r="C82" s="309" t="s">
        <v>1222</v>
      </c>
      <c r="D82" s="309"/>
      <c r="E82" s="309"/>
      <c r="F82" s="310" t="s">
        <v>1215</v>
      </c>
      <c r="G82" s="309"/>
      <c r="H82" s="309" t="s">
        <v>1223</v>
      </c>
      <c r="I82" s="309" t="s">
        <v>1211</v>
      </c>
      <c r="J82" s="309">
        <v>15</v>
      </c>
      <c r="K82" s="299"/>
    </row>
    <row r="83" ht="15" customHeight="1">
      <c r="B83" s="308"/>
      <c r="C83" s="309" t="s">
        <v>1224</v>
      </c>
      <c r="D83" s="309"/>
      <c r="E83" s="309"/>
      <c r="F83" s="310" t="s">
        <v>1215</v>
      </c>
      <c r="G83" s="309"/>
      <c r="H83" s="309" t="s">
        <v>1225</v>
      </c>
      <c r="I83" s="309" t="s">
        <v>1211</v>
      </c>
      <c r="J83" s="309">
        <v>20</v>
      </c>
      <c r="K83" s="299"/>
    </row>
    <row r="84" ht="15" customHeight="1">
      <c r="B84" s="308"/>
      <c r="C84" s="309" t="s">
        <v>1226</v>
      </c>
      <c r="D84" s="309"/>
      <c r="E84" s="309"/>
      <c r="F84" s="310" t="s">
        <v>1215</v>
      </c>
      <c r="G84" s="309"/>
      <c r="H84" s="309" t="s">
        <v>1227</v>
      </c>
      <c r="I84" s="309" t="s">
        <v>1211</v>
      </c>
      <c r="J84" s="309">
        <v>20</v>
      </c>
      <c r="K84" s="299"/>
    </row>
    <row r="85" ht="15" customHeight="1">
      <c r="B85" s="308"/>
      <c r="C85" s="286" t="s">
        <v>1228</v>
      </c>
      <c r="D85" s="286"/>
      <c r="E85" s="286"/>
      <c r="F85" s="307" t="s">
        <v>1215</v>
      </c>
      <c r="G85" s="306"/>
      <c r="H85" s="286" t="s">
        <v>1229</v>
      </c>
      <c r="I85" s="286" t="s">
        <v>1211</v>
      </c>
      <c r="J85" s="286">
        <v>50</v>
      </c>
      <c r="K85" s="299"/>
    </row>
    <row r="86" ht="15" customHeight="1">
      <c r="B86" s="308"/>
      <c r="C86" s="286" t="s">
        <v>1230</v>
      </c>
      <c r="D86" s="286"/>
      <c r="E86" s="286"/>
      <c r="F86" s="307" t="s">
        <v>1215</v>
      </c>
      <c r="G86" s="306"/>
      <c r="H86" s="286" t="s">
        <v>1231</v>
      </c>
      <c r="I86" s="286" t="s">
        <v>1211</v>
      </c>
      <c r="J86" s="286">
        <v>20</v>
      </c>
      <c r="K86" s="299"/>
    </row>
    <row r="87" ht="15" customHeight="1">
      <c r="B87" s="308"/>
      <c r="C87" s="286" t="s">
        <v>1232</v>
      </c>
      <c r="D87" s="286"/>
      <c r="E87" s="286"/>
      <c r="F87" s="307" t="s">
        <v>1215</v>
      </c>
      <c r="G87" s="306"/>
      <c r="H87" s="286" t="s">
        <v>1233</v>
      </c>
      <c r="I87" s="286" t="s">
        <v>1211</v>
      </c>
      <c r="J87" s="286">
        <v>20</v>
      </c>
      <c r="K87" s="299"/>
    </row>
    <row r="88" ht="15" customHeight="1">
      <c r="B88" s="308"/>
      <c r="C88" s="286" t="s">
        <v>1234</v>
      </c>
      <c r="D88" s="286"/>
      <c r="E88" s="286"/>
      <c r="F88" s="307" t="s">
        <v>1215</v>
      </c>
      <c r="G88" s="306"/>
      <c r="H88" s="286" t="s">
        <v>1235</v>
      </c>
      <c r="I88" s="286" t="s">
        <v>1211</v>
      </c>
      <c r="J88" s="286">
        <v>50</v>
      </c>
      <c r="K88" s="299"/>
    </row>
    <row r="89" ht="15" customHeight="1">
      <c r="B89" s="308"/>
      <c r="C89" s="286" t="s">
        <v>1236</v>
      </c>
      <c r="D89" s="286"/>
      <c r="E89" s="286"/>
      <c r="F89" s="307" t="s">
        <v>1215</v>
      </c>
      <c r="G89" s="306"/>
      <c r="H89" s="286" t="s">
        <v>1236</v>
      </c>
      <c r="I89" s="286" t="s">
        <v>1211</v>
      </c>
      <c r="J89" s="286">
        <v>50</v>
      </c>
      <c r="K89" s="299"/>
    </row>
    <row r="90" ht="15" customHeight="1">
      <c r="B90" s="308"/>
      <c r="C90" s="286" t="s">
        <v>146</v>
      </c>
      <c r="D90" s="286"/>
      <c r="E90" s="286"/>
      <c r="F90" s="307" t="s">
        <v>1215</v>
      </c>
      <c r="G90" s="306"/>
      <c r="H90" s="286" t="s">
        <v>1237</v>
      </c>
      <c r="I90" s="286" t="s">
        <v>1211</v>
      </c>
      <c r="J90" s="286">
        <v>255</v>
      </c>
      <c r="K90" s="299"/>
    </row>
    <row r="91" ht="15" customHeight="1">
      <c r="B91" s="308"/>
      <c r="C91" s="286" t="s">
        <v>1238</v>
      </c>
      <c r="D91" s="286"/>
      <c r="E91" s="286"/>
      <c r="F91" s="307" t="s">
        <v>1209</v>
      </c>
      <c r="G91" s="306"/>
      <c r="H91" s="286" t="s">
        <v>1239</v>
      </c>
      <c r="I91" s="286" t="s">
        <v>1240</v>
      </c>
      <c r="J91" s="286"/>
      <c r="K91" s="299"/>
    </row>
    <row r="92" ht="15" customHeight="1">
      <c r="B92" s="308"/>
      <c r="C92" s="286" t="s">
        <v>1241</v>
      </c>
      <c r="D92" s="286"/>
      <c r="E92" s="286"/>
      <c r="F92" s="307" t="s">
        <v>1209</v>
      </c>
      <c r="G92" s="306"/>
      <c r="H92" s="286" t="s">
        <v>1242</v>
      </c>
      <c r="I92" s="286" t="s">
        <v>1243</v>
      </c>
      <c r="J92" s="286"/>
      <c r="K92" s="299"/>
    </row>
    <row r="93" ht="15" customHeight="1">
      <c r="B93" s="308"/>
      <c r="C93" s="286" t="s">
        <v>1244</v>
      </c>
      <c r="D93" s="286"/>
      <c r="E93" s="286"/>
      <c r="F93" s="307" t="s">
        <v>1209</v>
      </c>
      <c r="G93" s="306"/>
      <c r="H93" s="286" t="s">
        <v>1244</v>
      </c>
      <c r="I93" s="286" t="s">
        <v>1243</v>
      </c>
      <c r="J93" s="286"/>
      <c r="K93" s="299"/>
    </row>
    <row r="94" ht="15" customHeight="1">
      <c r="B94" s="308"/>
      <c r="C94" s="286" t="s">
        <v>36</v>
      </c>
      <c r="D94" s="286"/>
      <c r="E94" s="286"/>
      <c r="F94" s="307" t="s">
        <v>1209</v>
      </c>
      <c r="G94" s="306"/>
      <c r="H94" s="286" t="s">
        <v>1245</v>
      </c>
      <c r="I94" s="286" t="s">
        <v>1243</v>
      </c>
      <c r="J94" s="286"/>
      <c r="K94" s="299"/>
    </row>
    <row r="95" ht="15" customHeight="1">
      <c r="B95" s="308"/>
      <c r="C95" s="286" t="s">
        <v>46</v>
      </c>
      <c r="D95" s="286"/>
      <c r="E95" s="286"/>
      <c r="F95" s="307" t="s">
        <v>1209</v>
      </c>
      <c r="G95" s="306"/>
      <c r="H95" s="286" t="s">
        <v>1246</v>
      </c>
      <c r="I95" s="286" t="s">
        <v>1243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1247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1203</v>
      </c>
      <c r="D101" s="300"/>
      <c r="E101" s="300"/>
      <c r="F101" s="300" t="s">
        <v>1204</v>
      </c>
      <c r="G101" s="301"/>
      <c r="H101" s="300" t="s">
        <v>141</v>
      </c>
      <c r="I101" s="300" t="s">
        <v>55</v>
      </c>
      <c r="J101" s="300" t="s">
        <v>1205</v>
      </c>
      <c r="K101" s="299"/>
    </row>
    <row r="102" ht="17.25" customHeight="1">
      <c r="B102" s="297"/>
      <c r="C102" s="302" t="s">
        <v>1206</v>
      </c>
      <c r="D102" s="302"/>
      <c r="E102" s="302"/>
      <c r="F102" s="303" t="s">
        <v>1207</v>
      </c>
      <c r="G102" s="304"/>
      <c r="H102" s="302"/>
      <c r="I102" s="302"/>
      <c r="J102" s="302" t="s">
        <v>1208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51</v>
      </c>
      <c r="D104" s="305"/>
      <c r="E104" s="305"/>
      <c r="F104" s="307" t="s">
        <v>1209</v>
      </c>
      <c r="G104" s="316"/>
      <c r="H104" s="286" t="s">
        <v>1248</v>
      </c>
      <c r="I104" s="286" t="s">
        <v>1211</v>
      </c>
      <c r="J104" s="286">
        <v>20</v>
      </c>
      <c r="K104" s="299"/>
    </row>
    <row r="105" ht="15" customHeight="1">
      <c r="B105" s="297"/>
      <c r="C105" s="286" t="s">
        <v>1212</v>
      </c>
      <c r="D105" s="286"/>
      <c r="E105" s="286"/>
      <c r="F105" s="307" t="s">
        <v>1209</v>
      </c>
      <c r="G105" s="286"/>
      <c r="H105" s="286" t="s">
        <v>1248</v>
      </c>
      <c r="I105" s="286" t="s">
        <v>1211</v>
      </c>
      <c r="J105" s="286">
        <v>120</v>
      </c>
      <c r="K105" s="299"/>
    </row>
    <row r="106" ht="15" customHeight="1">
      <c r="B106" s="308"/>
      <c r="C106" s="286" t="s">
        <v>1214</v>
      </c>
      <c r="D106" s="286"/>
      <c r="E106" s="286"/>
      <c r="F106" s="307" t="s">
        <v>1215</v>
      </c>
      <c r="G106" s="286"/>
      <c r="H106" s="286" t="s">
        <v>1248</v>
      </c>
      <c r="I106" s="286" t="s">
        <v>1211</v>
      </c>
      <c r="J106" s="286">
        <v>50</v>
      </c>
      <c r="K106" s="299"/>
    </row>
    <row r="107" ht="15" customHeight="1">
      <c r="B107" s="308"/>
      <c r="C107" s="286" t="s">
        <v>1217</v>
      </c>
      <c r="D107" s="286"/>
      <c r="E107" s="286"/>
      <c r="F107" s="307" t="s">
        <v>1209</v>
      </c>
      <c r="G107" s="286"/>
      <c r="H107" s="286" t="s">
        <v>1248</v>
      </c>
      <c r="I107" s="286" t="s">
        <v>1219</v>
      </c>
      <c r="J107" s="286"/>
      <c r="K107" s="299"/>
    </row>
    <row r="108" ht="15" customHeight="1">
      <c r="B108" s="308"/>
      <c r="C108" s="286" t="s">
        <v>1228</v>
      </c>
      <c r="D108" s="286"/>
      <c r="E108" s="286"/>
      <c r="F108" s="307" t="s">
        <v>1215</v>
      </c>
      <c r="G108" s="286"/>
      <c r="H108" s="286" t="s">
        <v>1248</v>
      </c>
      <c r="I108" s="286" t="s">
        <v>1211</v>
      </c>
      <c r="J108" s="286">
        <v>50</v>
      </c>
      <c r="K108" s="299"/>
    </row>
    <row r="109" ht="15" customHeight="1">
      <c r="B109" s="308"/>
      <c r="C109" s="286" t="s">
        <v>1236</v>
      </c>
      <c r="D109" s="286"/>
      <c r="E109" s="286"/>
      <c r="F109" s="307" t="s">
        <v>1215</v>
      </c>
      <c r="G109" s="286"/>
      <c r="H109" s="286" t="s">
        <v>1248</v>
      </c>
      <c r="I109" s="286" t="s">
        <v>1211</v>
      </c>
      <c r="J109" s="286">
        <v>50</v>
      </c>
      <c r="K109" s="299"/>
    </row>
    <row r="110" ht="15" customHeight="1">
      <c r="B110" s="308"/>
      <c r="C110" s="286" t="s">
        <v>1234</v>
      </c>
      <c r="D110" s="286"/>
      <c r="E110" s="286"/>
      <c r="F110" s="307" t="s">
        <v>1215</v>
      </c>
      <c r="G110" s="286"/>
      <c r="H110" s="286" t="s">
        <v>1248</v>
      </c>
      <c r="I110" s="286" t="s">
        <v>1211</v>
      </c>
      <c r="J110" s="286">
        <v>50</v>
      </c>
      <c r="K110" s="299"/>
    </row>
    <row r="111" ht="15" customHeight="1">
      <c r="B111" s="308"/>
      <c r="C111" s="286" t="s">
        <v>51</v>
      </c>
      <c r="D111" s="286"/>
      <c r="E111" s="286"/>
      <c r="F111" s="307" t="s">
        <v>1209</v>
      </c>
      <c r="G111" s="286"/>
      <c r="H111" s="286" t="s">
        <v>1249</v>
      </c>
      <c r="I111" s="286" t="s">
        <v>1211</v>
      </c>
      <c r="J111" s="286">
        <v>20</v>
      </c>
      <c r="K111" s="299"/>
    </row>
    <row r="112" ht="15" customHeight="1">
      <c r="B112" s="308"/>
      <c r="C112" s="286" t="s">
        <v>1250</v>
      </c>
      <c r="D112" s="286"/>
      <c r="E112" s="286"/>
      <c r="F112" s="307" t="s">
        <v>1209</v>
      </c>
      <c r="G112" s="286"/>
      <c r="H112" s="286" t="s">
        <v>1251</v>
      </c>
      <c r="I112" s="286" t="s">
        <v>1211</v>
      </c>
      <c r="J112" s="286">
        <v>120</v>
      </c>
      <c r="K112" s="299"/>
    </row>
    <row r="113" ht="15" customHeight="1">
      <c r="B113" s="308"/>
      <c r="C113" s="286" t="s">
        <v>36</v>
      </c>
      <c r="D113" s="286"/>
      <c r="E113" s="286"/>
      <c r="F113" s="307" t="s">
        <v>1209</v>
      </c>
      <c r="G113" s="286"/>
      <c r="H113" s="286" t="s">
        <v>1252</v>
      </c>
      <c r="I113" s="286" t="s">
        <v>1243</v>
      </c>
      <c r="J113" s="286"/>
      <c r="K113" s="299"/>
    </row>
    <row r="114" ht="15" customHeight="1">
      <c r="B114" s="308"/>
      <c r="C114" s="286" t="s">
        <v>46</v>
      </c>
      <c r="D114" s="286"/>
      <c r="E114" s="286"/>
      <c r="F114" s="307" t="s">
        <v>1209</v>
      </c>
      <c r="G114" s="286"/>
      <c r="H114" s="286" t="s">
        <v>1253</v>
      </c>
      <c r="I114" s="286" t="s">
        <v>1243</v>
      </c>
      <c r="J114" s="286"/>
      <c r="K114" s="299"/>
    </row>
    <row r="115" ht="15" customHeight="1">
      <c r="B115" s="308"/>
      <c r="C115" s="286" t="s">
        <v>55</v>
      </c>
      <c r="D115" s="286"/>
      <c r="E115" s="286"/>
      <c r="F115" s="307" t="s">
        <v>1209</v>
      </c>
      <c r="G115" s="286"/>
      <c r="H115" s="286" t="s">
        <v>1254</v>
      </c>
      <c r="I115" s="286" t="s">
        <v>1255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1256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1203</v>
      </c>
      <c r="D121" s="300"/>
      <c r="E121" s="300"/>
      <c r="F121" s="300" t="s">
        <v>1204</v>
      </c>
      <c r="G121" s="301"/>
      <c r="H121" s="300" t="s">
        <v>141</v>
      </c>
      <c r="I121" s="300" t="s">
        <v>55</v>
      </c>
      <c r="J121" s="300" t="s">
        <v>1205</v>
      </c>
      <c r="K121" s="326"/>
    </row>
    <row r="122" ht="17.25" customHeight="1">
      <c r="B122" s="325"/>
      <c r="C122" s="302" t="s">
        <v>1206</v>
      </c>
      <c r="D122" s="302"/>
      <c r="E122" s="302"/>
      <c r="F122" s="303" t="s">
        <v>1207</v>
      </c>
      <c r="G122" s="304"/>
      <c r="H122" s="302"/>
      <c r="I122" s="302"/>
      <c r="J122" s="302" t="s">
        <v>1208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1212</v>
      </c>
      <c r="D124" s="305"/>
      <c r="E124" s="305"/>
      <c r="F124" s="307" t="s">
        <v>1209</v>
      </c>
      <c r="G124" s="286"/>
      <c r="H124" s="286" t="s">
        <v>1248</v>
      </c>
      <c r="I124" s="286" t="s">
        <v>1211</v>
      </c>
      <c r="J124" s="286">
        <v>120</v>
      </c>
      <c r="K124" s="329"/>
    </row>
    <row r="125" ht="15" customHeight="1">
      <c r="B125" s="327"/>
      <c r="C125" s="286" t="s">
        <v>1257</v>
      </c>
      <c r="D125" s="286"/>
      <c r="E125" s="286"/>
      <c r="F125" s="307" t="s">
        <v>1209</v>
      </c>
      <c r="G125" s="286"/>
      <c r="H125" s="286" t="s">
        <v>1258</v>
      </c>
      <c r="I125" s="286" t="s">
        <v>1211</v>
      </c>
      <c r="J125" s="286" t="s">
        <v>1259</v>
      </c>
      <c r="K125" s="329"/>
    </row>
    <row r="126" ht="15" customHeight="1">
      <c r="B126" s="327"/>
      <c r="C126" s="286" t="s">
        <v>83</v>
      </c>
      <c r="D126" s="286"/>
      <c r="E126" s="286"/>
      <c r="F126" s="307" t="s">
        <v>1209</v>
      </c>
      <c r="G126" s="286"/>
      <c r="H126" s="286" t="s">
        <v>1260</v>
      </c>
      <c r="I126" s="286" t="s">
        <v>1211</v>
      </c>
      <c r="J126" s="286" t="s">
        <v>1259</v>
      </c>
      <c r="K126" s="329"/>
    </row>
    <row r="127" ht="15" customHeight="1">
      <c r="B127" s="327"/>
      <c r="C127" s="286" t="s">
        <v>1220</v>
      </c>
      <c r="D127" s="286"/>
      <c r="E127" s="286"/>
      <c r="F127" s="307" t="s">
        <v>1215</v>
      </c>
      <c r="G127" s="286"/>
      <c r="H127" s="286" t="s">
        <v>1221</v>
      </c>
      <c r="I127" s="286" t="s">
        <v>1211</v>
      </c>
      <c r="J127" s="286">
        <v>15</v>
      </c>
      <c r="K127" s="329"/>
    </row>
    <row r="128" ht="15" customHeight="1">
      <c r="B128" s="327"/>
      <c r="C128" s="309" t="s">
        <v>1222</v>
      </c>
      <c r="D128" s="309"/>
      <c r="E128" s="309"/>
      <c r="F128" s="310" t="s">
        <v>1215</v>
      </c>
      <c r="G128" s="309"/>
      <c r="H128" s="309" t="s">
        <v>1223</v>
      </c>
      <c r="I128" s="309" t="s">
        <v>1211</v>
      </c>
      <c r="J128" s="309">
        <v>15</v>
      </c>
      <c r="K128" s="329"/>
    </row>
    <row r="129" ht="15" customHeight="1">
      <c r="B129" s="327"/>
      <c r="C129" s="309" t="s">
        <v>1224</v>
      </c>
      <c r="D129" s="309"/>
      <c r="E129" s="309"/>
      <c r="F129" s="310" t="s">
        <v>1215</v>
      </c>
      <c r="G129" s="309"/>
      <c r="H129" s="309" t="s">
        <v>1225</v>
      </c>
      <c r="I129" s="309" t="s">
        <v>1211</v>
      </c>
      <c r="J129" s="309">
        <v>20</v>
      </c>
      <c r="K129" s="329"/>
    </row>
    <row r="130" ht="15" customHeight="1">
      <c r="B130" s="327"/>
      <c r="C130" s="309" t="s">
        <v>1226</v>
      </c>
      <c r="D130" s="309"/>
      <c r="E130" s="309"/>
      <c r="F130" s="310" t="s">
        <v>1215</v>
      </c>
      <c r="G130" s="309"/>
      <c r="H130" s="309" t="s">
        <v>1227</v>
      </c>
      <c r="I130" s="309" t="s">
        <v>1211</v>
      </c>
      <c r="J130" s="309">
        <v>20</v>
      </c>
      <c r="K130" s="329"/>
    </row>
    <row r="131" ht="15" customHeight="1">
      <c r="B131" s="327"/>
      <c r="C131" s="286" t="s">
        <v>1214</v>
      </c>
      <c r="D131" s="286"/>
      <c r="E131" s="286"/>
      <c r="F131" s="307" t="s">
        <v>1215</v>
      </c>
      <c r="G131" s="286"/>
      <c r="H131" s="286" t="s">
        <v>1248</v>
      </c>
      <c r="I131" s="286" t="s">
        <v>1211</v>
      </c>
      <c r="J131" s="286">
        <v>50</v>
      </c>
      <c r="K131" s="329"/>
    </row>
    <row r="132" ht="15" customHeight="1">
      <c r="B132" s="327"/>
      <c r="C132" s="286" t="s">
        <v>1228</v>
      </c>
      <c r="D132" s="286"/>
      <c r="E132" s="286"/>
      <c r="F132" s="307" t="s">
        <v>1215</v>
      </c>
      <c r="G132" s="286"/>
      <c r="H132" s="286" t="s">
        <v>1248</v>
      </c>
      <c r="I132" s="286" t="s">
        <v>1211</v>
      </c>
      <c r="J132" s="286">
        <v>50</v>
      </c>
      <c r="K132" s="329"/>
    </row>
    <row r="133" ht="15" customHeight="1">
      <c r="B133" s="327"/>
      <c r="C133" s="286" t="s">
        <v>1234</v>
      </c>
      <c r="D133" s="286"/>
      <c r="E133" s="286"/>
      <c r="F133" s="307" t="s">
        <v>1215</v>
      </c>
      <c r="G133" s="286"/>
      <c r="H133" s="286" t="s">
        <v>1248</v>
      </c>
      <c r="I133" s="286" t="s">
        <v>1211</v>
      </c>
      <c r="J133" s="286">
        <v>50</v>
      </c>
      <c r="K133" s="329"/>
    </row>
    <row r="134" ht="15" customHeight="1">
      <c r="B134" s="327"/>
      <c r="C134" s="286" t="s">
        <v>1236</v>
      </c>
      <c r="D134" s="286"/>
      <c r="E134" s="286"/>
      <c r="F134" s="307" t="s">
        <v>1215</v>
      </c>
      <c r="G134" s="286"/>
      <c r="H134" s="286" t="s">
        <v>1248</v>
      </c>
      <c r="I134" s="286" t="s">
        <v>1211</v>
      </c>
      <c r="J134" s="286">
        <v>50</v>
      </c>
      <c r="K134" s="329"/>
    </row>
    <row r="135" ht="15" customHeight="1">
      <c r="B135" s="327"/>
      <c r="C135" s="286" t="s">
        <v>146</v>
      </c>
      <c r="D135" s="286"/>
      <c r="E135" s="286"/>
      <c r="F135" s="307" t="s">
        <v>1215</v>
      </c>
      <c r="G135" s="286"/>
      <c r="H135" s="286" t="s">
        <v>1261</v>
      </c>
      <c r="I135" s="286" t="s">
        <v>1211</v>
      </c>
      <c r="J135" s="286">
        <v>255</v>
      </c>
      <c r="K135" s="329"/>
    </row>
    <row r="136" ht="15" customHeight="1">
      <c r="B136" s="327"/>
      <c r="C136" s="286" t="s">
        <v>1238</v>
      </c>
      <c r="D136" s="286"/>
      <c r="E136" s="286"/>
      <c r="F136" s="307" t="s">
        <v>1209</v>
      </c>
      <c r="G136" s="286"/>
      <c r="H136" s="286" t="s">
        <v>1262</v>
      </c>
      <c r="I136" s="286" t="s">
        <v>1240</v>
      </c>
      <c r="J136" s="286"/>
      <c r="K136" s="329"/>
    </row>
    <row r="137" ht="15" customHeight="1">
      <c r="B137" s="327"/>
      <c r="C137" s="286" t="s">
        <v>1241</v>
      </c>
      <c r="D137" s="286"/>
      <c r="E137" s="286"/>
      <c r="F137" s="307" t="s">
        <v>1209</v>
      </c>
      <c r="G137" s="286"/>
      <c r="H137" s="286" t="s">
        <v>1263</v>
      </c>
      <c r="I137" s="286" t="s">
        <v>1243</v>
      </c>
      <c r="J137" s="286"/>
      <c r="K137" s="329"/>
    </row>
    <row r="138" ht="15" customHeight="1">
      <c r="B138" s="327"/>
      <c r="C138" s="286" t="s">
        <v>1244</v>
      </c>
      <c r="D138" s="286"/>
      <c r="E138" s="286"/>
      <c r="F138" s="307" t="s">
        <v>1209</v>
      </c>
      <c r="G138" s="286"/>
      <c r="H138" s="286" t="s">
        <v>1244</v>
      </c>
      <c r="I138" s="286" t="s">
        <v>1243</v>
      </c>
      <c r="J138" s="286"/>
      <c r="K138" s="329"/>
    </row>
    <row r="139" ht="15" customHeight="1">
      <c r="B139" s="327"/>
      <c r="C139" s="286" t="s">
        <v>36</v>
      </c>
      <c r="D139" s="286"/>
      <c r="E139" s="286"/>
      <c r="F139" s="307" t="s">
        <v>1209</v>
      </c>
      <c r="G139" s="286"/>
      <c r="H139" s="286" t="s">
        <v>1264</v>
      </c>
      <c r="I139" s="286" t="s">
        <v>1243</v>
      </c>
      <c r="J139" s="286"/>
      <c r="K139" s="329"/>
    </row>
    <row r="140" ht="15" customHeight="1">
      <c r="B140" s="327"/>
      <c r="C140" s="286" t="s">
        <v>1265</v>
      </c>
      <c r="D140" s="286"/>
      <c r="E140" s="286"/>
      <c r="F140" s="307" t="s">
        <v>1209</v>
      </c>
      <c r="G140" s="286"/>
      <c r="H140" s="286" t="s">
        <v>1266</v>
      </c>
      <c r="I140" s="286" t="s">
        <v>1243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1267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1203</v>
      </c>
      <c r="D146" s="300"/>
      <c r="E146" s="300"/>
      <c r="F146" s="300" t="s">
        <v>1204</v>
      </c>
      <c r="G146" s="301"/>
      <c r="H146" s="300" t="s">
        <v>141</v>
      </c>
      <c r="I146" s="300" t="s">
        <v>55</v>
      </c>
      <c r="J146" s="300" t="s">
        <v>1205</v>
      </c>
      <c r="K146" s="299"/>
    </row>
    <row r="147" ht="17.25" customHeight="1">
      <c r="B147" s="297"/>
      <c r="C147" s="302" t="s">
        <v>1206</v>
      </c>
      <c r="D147" s="302"/>
      <c r="E147" s="302"/>
      <c r="F147" s="303" t="s">
        <v>1207</v>
      </c>
      <c r="G147" s="304"/>
      <c r="H147" s="302"/>
      <c r="I147" s="302"/>
      <c r="J147" s="302" t="s">
        <v>1208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1212</v>
      </c>
      <c r="D149" s="286"/>
      <c r="E149" s="286"/>
      <c r="F149" s="334" t="s">
        <v>1209</v>
      </c>
      <c r="G149" s="286"/>
      <c r="H149" s="333" t="s">
        <v>1248</v>
      </c>
      <c r="I149" s="333" t="s">
        <v>1211</v>
      </c>
      <c r="J149" s="333">
        <v>120</v>
      </c>
      <c r="K149" s="329"/>
    </row>
    <row r="150" ht="15" customHeight="1">
      <c r="B150" s="308"/>
      <c r="C150" s="333" t="s">
        <v>1257</v>
      </c>
      <c r="D150" s="286"/>
      <c r="E150" s="286"/>
      <c r="F150" s="334" t="s">
        <v>1209</v>
      </c>
      <c r="G150" s="286"/>
      <c r="H150" s="333" t="s">
        <v>1268</v>
      </c>
      <c r="I150" s="333" t="s">
        <v>1211</v>
      </c>
      <c r="J150" s="333" t="s">
        <v>1259</v>
      </c>
      <c r="K150" s="329"/>
    </row>
    <row r="151" ht="15" customHeight="1">
      <c r="B151" s="308"/>
      <c r="C151" s="333" t="s">
        <v>83</v>
      </c>
      <c r="D151" s="286"/>
      <c r="E151" s="286"/>
      <c r="F151" s="334" t="s">
        <v>1209</v>
      </c>
      <c r="G151" s="286"/>
      <c r="H151" s="333" t="s">
        <v>1269</v>
      </c>
      <c r="I151" s="333" t="s">
        <v>1211</v>
      </c>
      <c r="J151" s="333" t="s">
        <v>1259</v>
      </c>
      <c r="K151" s="329"/>
    </row>
    <row r="152" ht="15" customHeight="1">
      <c r="B152" s="308"/>
      <c r="C152" s="333" t="s">
        <v>1214</v>
      </c>
      <c r="D152" s="286"/>
      <c r="E152" s="286"/>
      <c r="F152" s="334" t="s">
        <v>1215</v>
      </c>
      <c r="G152" s="286"/>
      <c r="H152" s="333" t="s">
        <v>1248</v>
      </c>
      <c r="I152" s="333" t="s">
        <v>1211</v>
      </c>
      <c r="J152" s="333">
        <v>50</v>
      </c>
      <c r="K152" s="329"/>
    </row>
    <row r="153" ht="15" customHeight="1">
      <c r="B153" s="308"/>
      <c r="C153" s="333" t="s">
        <v>1217</v>
      </c>
      <c r="D153" s="286"/>
      <c r="E153" s="286"/>
      <c r="F153" s="334" t="s">
        <v>1209</v>
      </c>
      <c r="G153" s="286"/>
      <c r="H153" s="333" t="s">
        <v>1248</v>
      </c>
      <c r="I153" s="333" t="s">
        <v>1219</v>
      </c>
      <c r="J153" s="333"/>
      <c r="K153" s="329"/>
    </row>
    <row r="154" ht="15" customHeight="1">
      <c r="B154" s="308"/>
      <c r="C154" s="333" t="s">
        <v>1228</v>
      </c>
      <c r="D154" s="286"/>
      <c r="E154" s="286"/>
      <c r="F154" s="334" t="s">
        <v>1215</v>
      </c>
      <c r="G154" s="286"/>
      <c r="H154" s="333" t="s">
        <v>1248</v>
      </c>
      <c r="I154" s="333" t="s">
        <v>1211</v>
      </c>
      <c r="J154" s="333">
        <v>50</v>
      </c>
      <c r="K154" s="329"/>
    </row>
    <row r="155" ht="15" customHeight="1">
      <c r="B155" s="308"/>
      <c r="C155" s="333" t="s">
        <v>1236</v>
      </c>
      <c r="D155" s="286"/>
      <c r="E155" s="286"/>
      <c r="F155" s="334" t="s">
        <v>1215</v>
      </c>
      <c r="G155" s="286"/>
      <c r="H155" s="333" t="s">
        <v>1248</v>
      </c>
      <c r="I155" s="333" t="s">
        <v>1211</v>
      </c>
      <c r="J155" s="333">
        <v>50</v>
      </c>
      <c r="K155" s="329"/>
    </row>
    <row r="156" ht="15" customHeight="1">
      <c r="B156" s="308"/>
      <c r="C156" s="333" t="s">
        <v>1234</v>
      </c>
      <c r="D156" s="286"/>
      <c r="E156" s="286"/>
      <c r="F156" s="334" t="s">
        <v>1215</v>
      </c>
      <c r="G156" s="286"/>
      <c r="H156" s="333" t="s">
        <v>1248</v>
      </c>
      <c r="I156" s="333" t="s">
        <v>1211</v>
      </c>
      <c r="J156" s="333">
        <v>50</v>
      </c>
      <c r="K156" s="329"/>
    </row>
    <row r="157" ht="15" customHeight="1">
      <c r="B157" s="308"/>
      <c r="C157" s="333" t="s">
        <v>129</v>
      </c>
      <c r="D157" s="286"/>
      <c r="E157" s="286"/>
      <c r="F157" s="334" t="s">
        <v>1209</v>
      </c>
      <c r="G157" s="286"/>
      <c r="H157" s="333" t="s">
        <v>1270</v>
      </c>
      <c r="I157" s="333" t="s">
        <v>1211</v>
      </c>
      <c r="J157" s="333" t="s">
        <v>1271</v>
      </c>
      <c r="K157" s="329"/>
    </row>
    <row r="158" ht="15" customHeight="1">
      <c r="B158" s="308"/>
      <c r="C158" s="333" t="s">
        <v>1272</v>
      </c>
      <c r="D158" s="286"/>
      <c r="E158" s="286"/>
      <c r="F158" s="334" t="s">
        <v>1209</v>
      </c>
      <c r="G158" s="286"/>
      <c r="H158" s="333" t="s">
        <v>1273</v>
      </c>
      <c r="I158" s="333" t="s">
        <v>1243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1274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1203</v>
      </c>
      <c r="D164" s="300"/>
      <c r="E164" s="300"/>
      <c r="F164" s="300" t="s">
        <v>1204</v>
      </c>
      <c r="G164" s="337"/>
      <c r="H164" s="338" t="s">
        <v>141</v>
      </c>
      <c r="I164" s="338" t="s">
        <v>55</v>
      </c>
      <c r="J164" s="300" t="s">
        <v>1205</v>
      </c>
      <c r="K164" s="277"/>
    </row>
    <row r="165" ht="17.25" customHeight="1">
      <c r="B165" s="278"/>
      <c r="C165" s="302" t="s">
        <v>1206</v>
      </c>
      <c r="D165" s="302"/>
      <c r="E165" s="302"/>
      <c r="F165" s="303" t="s">
        <v>1207</v>
      </c>
      <c r="G165" s="339"/>
      <c r="H165" s="340"/>
      <c r="I165" s="340"/>
      <c r="J165" s="302" t="s">
        <v>1208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1212</v>
      </c>
      <c r="D167" s="286"/>
      <c r="E167" s="286"/>
      <c r="F167" s="307" t="s">
        <v>1209</v>
      </c>
      <c r="G167" s="286"/>
      <c r="H167" s="286" t="s">
        <v>1248</v>
      </c>
      <c r="I167" s="286" t="s">
        <v>1211</v>
      </c>
      <c r="J167" s="286">
        <v>120</v>
      </c>
      <c r="K167" s="329"/>
    </row>
    <row r="168" ht="15" customHeight="1">
      <c r="B168" s="308"/>
      <c r="C168" s="286" t="s">
        <v>1257</v>
      </c>
      <c r="D168" s="286"/>
      <c r="E168" s="286"/>
      <c r="F168" s="307" t="s">
        <v>1209</v>
      </c>
      <c r="G168" s="286"/>
      <c r="H168" s="286" t="s">
        <v>1258</v>
      </c>
      <c r="I168" s="286" t="s">
        <v>1211</v>
      </c>
      <c r="J168" s="286" t="s">
        <v>1259</v>
      </c>
      <c r="K168" s="329"/>
    </row>
    <row r="169" ht="15" customHeight="1">
      <c r="B169" s="308"/>
      <c r="C169" s="286" t="s">
        <v>83</v>
      </c>
      <c r="D169" s="286"/>
      <c r="E169" s="286"/>
      <c r="F169" s="307" t="s">
        <v>1209</v>
      </c>
      <c r="G169" s="286"/>
      <c r="H169" s="286" t="s">
        <v>1275</v>
      </c>
      <c r="I169" s="286" t="s">
        <v>1211</v>
      </c>
      <c r="J169" s="286" t="s">
        <v>1259</v>
      </c>
      <c r="K169" s="329"/>
    </row>
    <row r="170" ht="15" customHeight="1">
      <c r="B170" s="308"/>
      <c r="C170" s="286" t="s">
        <v>1214</v>
      </c>
      <c r="D170" s="286"/>
      <c r="E170" s="286"/>
      <c r="F170" s="307" t="s">
        <v>1215</v>
      </c>
      <c r="G170" s="286"/>
      <c r="H170" s="286" t="s">
        <v>1275</v>
      </c>
      <c r="I170" s="286" t="s">
        <v>1211</v>
      </c>
      <c r="J170" s="286">
        <v>50</v>
      </c>
      <c r="K170" s="329"/>
    </row>
    <row r="171" ht="15" customHeight="1">
      <c r="B171" s="308"/>
      <c r="C171" s="286" t="s">
        <v>1217</v>
      </c>
      <c r="D171" s="286"/>
      <c r="E171" s="286"/>
      <c r="F171" s="307" t="s">
        <v>1209</v>
      </c>
      <c r="G171" s="286"/>
      <c r="H171" s="286" t="s">
        <v>1275</v>
      </c>
      <c r="I171" s="286" t="s">
        <v>1219</v>
      </c>
      <c r="J171" s="286"/>
      <c r="K171" s="329"/>
    </row>
    <row r="172" ht="15" customHeight="1">
      <c r="B172" s="308"/>
      <c r="C172" s="286" t="s">
        <v>1228</v>
      </c>
      <c r="D172" s="286"/>
      <c r="E172" s="286"/>
      <c r="F172" s="307" t="s">
        <v>1215</v>
      </c>
      <c r="G172" s="286"/>
      <c r="H172" s="286" t="s">
        <v>1275</v>
      </c>
      <c r="I172" s="286" t="s">
        <v>1211</v>
      </c>
      <c r="J172" s="286">
        <v>50</v>
      </c>
      <c r="K172" s="329"/>
    </row>
    <row r="173" ht="15" customHeight="1">
      <c r="B173" s="308"/>
      <c r="C173" s="286" t="s">
        <v>1236</v>
      </c>
      <c r="D173" s="286"/>
      <c r="E173" s="286"/>
      <c r="F173" s="307" t="s">
        <v>1215</v>
      </c>
      <c r="G173" s="286"/>
      <c r="H173" s="286" t="s">
        <v>1275</v>
      </c>
      <c r="I173" s="286" t="s">
        <v>1211</v>
      </c>
      <c r="J173" s="286">
        <v>50</v>
      </c>
      <c r="K173" s="329"/>
    </row>
    <row r="174" ht="15" customHeight="1">
      <c r="B174" s="308"/>
      <c r="C174" s="286" t="s">
        <v>1234</v>
      </c>
      <c r="D174" s="286"/>
      <c r="E174" s="286"/>
      <c r="F174" s="307" t="s">
        <v>1215</v>
      </c>
      <c r="G174" s="286"/>
      <c r="H174" s="286" t="s">
        <v>1275</v>
      </c>
      <c r="I174" s="286" t="s">
        <v>1211</v>
      </c>
      <c r="J174" s="286">
        <v>50</v>
      </c>
      <c r="K174" s="329"/>
    </row>
    <row r="175" ht="15" customHeight="1">
      <c r="B175" s="308"/>
      <c r="C175" s="286" t="s">
        <v>140</v>
      </c>
      <c r="D175" s="286"/>
      <c r="E175" s="286"/>
      <c r="F175" s="307" t="s">
        <v>1209</v>
      </c>
      <c r="G175" s="286"/>
      <c r="H175" s="286" t="s">
        <v>1276</v>
      </c>
      <c r="I175" s="286" t="s">
        <v>1277</v>
      </c>
      <c r="J175" s="286"/>
      <c r="K175" s="329"/>
    </row>
    <row r="176" ht="15" customHeight="1">
      <c r="B176" s="308"/>
      <c r="C176" s="286" t="s">
        <v>55</v>
      </c>
      <c r="D176" s="286"/>
      <c r="E176" s="286"/>
      <c r="F176" s="307" t="s">
        <v>1209</v>
      </c>
      <c r="G176" s="286"/>
      <c r="H176" s="286" t="s">
        <v>1278</v>
      </c>
      <c r="I176" s="286" t="s">
        <v>1279</v>
      </c>
      <c r="J176" s="286">
        <v>1</v>
      </c>
      <c r="K176" s="329"/>
    </row>
    <row r="177" ht="15" customHeight="1">
      <c r="B177" s="308"/>
      <c r="C177" s="286" t="s">
        <v>51</v>
      </c>
      <c r="D177" s="286"/>
      <c r="E177" s="286"/>
      <c r="F177" s="307" t="s">
        <v>1209</v>
      </c>
      <c r="G177" s="286"/>
      <c r="H177" s="286" t="s">
        <v>1280</v>
      </c>
      <c r="I177" s="286" t="s">
        <v>1211</v>
      </c>
      <c r="J177" s="286">
        <v>20</v>
      </c>
      <c r="K177" s="329"/>
    </row>
    <row r="178" ht="15" customHeight="1">
      <c r="B178" s="308"/>
      <c r="C178" s="286" t="s">
        <v>141</v>
      </c>
      <c r="D178" s="286"/>
      <c r="E178" s="286"/>
      <c r="F178" s="307" t="s">
        <v>1209</v>
      </c>
      <c r="G178" s="286"/>
      <c r="H178" s="286" t="s">
        <v>1281</v>
      </c>
      <c r="I178" s="286" t="s">
        <v>1211</v>
      </c>
      <c r="J178" s="286">
        <v>255</v>
      </c>
      <c r="K178" s="329"/>
    </row>
    <row r="179" ht="15" customHeight="1">
      <c r="B179" s="308"/>
      <c r="C179" s="286" t="s">
        <v>142</v>
      </c>
      <c r="D179" s="286"/>
      <c r="E179" s="286"/>
      <c r="F179" s="307" t="s">
        <v>1209</v>
      </c>
      <c r="G179" s="286"/>
      <c r="H179" s="286" t="s">
        <v>1174</v>
      </c>
      <c r="I179" s="286" t="s">
        <v>1211</v>
      </c>
      <c r="J179" s="286">
        <v>10</v>
      </c>
      <c r="K179" s="329"/>
    </row>
    <row r="180" ht="15" customHeight="1">
      <c r="B180" s="308"/>
      <c r="C180" s="286" t="s">
        <v>143</v>
      </c>
      <c r="D180" s="286"/>
      <c r="E180" s="286"/>
      <c r="F180" s="307" t="s">
        <v>1209</v>
      </c>
      <c r="G180" s="286"/>
      <c r="H180" s="286" t="s">
        <v>1282</v>
      </c>
      <c r="I180" s="286" t="s">
        <v>1243</v>
      </c>
      <c r="J180" s="286"/>
      <c r="K180" s="329"/>
    </row>
    <row r="181" ht="15" customHeight="1">
      <c r="B181" s="308"/>
      <c r="C181" s="286" t="s">
        <v>1283</v>
      </c>
      <c r="D181" s="286"/>
      <c r="E181" s="286"/>
      <c r="F181" s="307" t="s">
        <v>1209</v>
      </c>
      <c r="G181" s="286"/>
      <c r="H181" s="286" t="s">
        <v>1284</v>
      </c>
      <c r="I181" s="286" t="s">
        <v>1243</v>
      </c>
      <c r="J181" s="286"/>
      <c r="K181" s="329"/>
    </row>
    <row r="182" ht="15" customHeight="1">
      <c r="B182" s="308"/>
      <c r="C182" s="286" t="s">
        <v>1272</v>
      </c>
      <c r="D182" s="286"/>
      <c r="E182" s="286"/>
      <c r="F182" s="307" t="s">
        <v>1209</v>
      </c>
      <c r="G182" s="286"/>
      <c r="H182" s="286" t="s">
        <v>1285</v>
      </c>
      <c r="I182" s="286" t="s">
        <v>1243</v>
      </c>
      <c r="J182" s="286"/>
      <c r="K182" s="329"/>
    </row>
    <row r="183" ht="15" customHeight="1">
      <c r="B183" s="308"/>
      <c r="C183" s="286" t="s">
        <v>145</v>
      </c>
      <c r="D183" s="286"/>
      <c r="E183" s="286"/>
      <c r="F183" s="307" t="s">
        <v>1215</v>
      </c>
      <c r="G183" s="286"/>
      <c r="H183" s="286" t="s">
        <v>1286</v>
      </c>
      <c r="I183" s="286" t="s">
        <v>1211</v>
      </c>
      <c r="J183" s="286">
        <v>50</v>
      </c>
      <c r="K183" s="329"/>
    </row>
    <row r="184" ht="15" customHeight="1">
      <c r="B184" s="308"/>
      <c r="C184" s="286" t="s">
        <v>1287</v>
      </c>
      <c r="D184" s="286"/>
      <c r="E184" s="286"/>
      <c r="F184" s="307" t="s">
        <v>1215</v>
      </c>
      <c r="G184" s="286"/>
      <c r="H184" s="286" t="s">
        <v>1288</v>
      </c>
      <c r="I184" s="286" t="s">
        <v>1289</v>
      </c>
      <c r="J184" s="286"/>
      <c r="K184" s="329"/>
    </row>
    <row r="185" ht="15" customHeight="1">
      <c r="B185" s="308"/>
      <c r="C185" s="286" t="s">
        <v>1290</v>
      </c>
      <c r="D185" s="286"/>
      <c r="E185" s="286"/>
      <c r="F185" s="307" t="s">
        <v>1215</v>
      </c>
      <c r="G185" s="286"/>
      <c r="H185" s="286" t="s">
        <v>1291</v>
      </c>
      <c r="I185" s="286" t="s">
        <v>1289</v>
      </c>
      <c r="J185" s="286"/>
      <c r="K185" s="329"/>
    </row>
    <row r="186" ht="15" customHeight="1">
      <c r="B186" s="308"/>
      <c r="C186" s="286" t="s">
        <v>1292</v>
      </c>
      <c r="D186" s="286"/>
      <c r="E186" s="286"/>
      <c r="F186" s="307" t="s">
        <v>1215</v>
      </c>
      <c r="G186" s="286"/>
      <c r="H186" s="286" t="s">
        <v>1293</v>
      </c>
      <c r="I186" s="286" t="s">
        <v>1289</v>
      </c>
      <c r="J186" s="286"/>
      <c r="K186" s="329"/>
    </row>
    <row r="187" ht="15" customHeight="1">
      <c r="B187" s="308"/>
      <c r="C187" s="341" t="s">
        <v>1294</v>
      </c>
      <c r="D187" s="286"/>
      <c r="E187" s="286"/>
      <c r="F187" s="307" t="s">
        <v>1215</v>
      </c>
      <c r="G187" s="286"/>
      <c r="H187" s="286" t="s">
        <v>1295</v>
      </c>
      <c r="I187" s="286" t="s">
        <v>1296</v>
      </c>
      <c r="J187" s="342" t="s">
        <v>1297</v>
      </c>
      <c r="K187" s="329"/>
    </row>
    <row r="188" ht="15" customHeight="1">
      <c r="B188" s="308"/>
      <c r="C188" s="292" t="s">
        <v>40</v>
      </c>
      <c r="D188" s="286"/>
      <c r="E188" s="286"/>
      <c r="F188" s="307" t="s">
        <v>1209</v>
      </c>
      <c r="G188" s="286"/>
      <c r="H188" s="282" t="s">
        <v>1298</v>
      </c>
      <c r="I188" s="286" t="s">
        <v>1299</v>
      </c>
      <c r="J188" s="286"/>
      <c r="K188" s="329"/>
    </row>
    <row r="189" ht="15" customHeight="1">
      <c r="B189" s="308"/>
      <c r="C189" s="292" t="s">
        <v>1300</v>
      </c>
      <c r="D189" s="286"/>
      <c r="E189" s="286"/>
      <c r="F189" s="307" t="s">
        <v>1209</v>
      </c>
      <c r="G189" s="286"/>
      <c r="H189" s="286" t="s">
        <v>1301</v>
      </c>
      <c r="I189" s="286" t="s">
        <v>1243</v>
      </c>
      <c r="J189" s="286"/>
      <c r="K189" s="329"/>
    </row>
    <row r="190" ht="15" customHeight="1">
      <c r="B190" s="308"/>
      <c r="C190" s="292" t="s">
        <v>1302</v>
      </c>
      <c r="D190" s="286"/>
      <c r="E190" s="286"/>
      <c r="F190" s="307" t="s">
        <v>1209</v>
      </c>
      <c r="G190" s="286"/>
      <c r="H190" s="286" t="s">
        <v>1303</v>
      </c>
      <c r="I190" s="286" t="s">
        <v>1243</v>
      </c>
      <c r="J190" s="286"/>
      <c r="K190" s="329"/>
    </row>
    <row r="191" ht="15" customHeight="1">
      <c r="B191" s="308"/>
      <c r="C191" s="292" t="s">
        <v>1304</v>
      </c>
      <c r="D191" s="286"/>
      <c r="E191" s="286"/>
      <c r="F191" s="307" t="s">
        <v>1215</v>
      </c>
      <c r="G191" s="286"/>
      <c r="H191" s="286" t="s">
        <v>1305</v>
      </c>
      <c r="I191" s="286" t="s">
        <v>1243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1306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1307</v>
      </c>
      <c r="D198" s="344"/>
      <c r="E198" s="344"/>
      <c r="F198" s="344" t="s">
        <v>1308</v>
      </c>
      <c r="G198" s="345"/>
      <c r="H198" s="344" t="s">
        <v>1309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1299</v>
      </c>
      <c r="D200" s="286"/>
      <c r="E200" s="286"/>
      <c r="F200" s="307" t="s">
        <v>41</v>
      </c>
      <c r="G200" s="286"/>
      <c r="H200" s="286" t="s">
        <v>1310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42</v>
      </c>
      <c r="G201" s="286"/>
      <c r="H201" s="286" t="s">
        <v>1311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45</v>
      </c>
      <c r="G202" s="286"/>
      <c r="H202" s="286" t="s">
        <v>1312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43</v>
      </c>
      <c r="G203" s="286"/>
      <c r="H203" s="286" t="s">
        <v>1313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44</v>
      </c>
      <c r="G204" s="286"/>
      <c r="H204" s="286" t="s">
        <v>1314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1255</v>
      </c>
      <c r="D206" s="286"/>
      <c r="E206" s="286"/>
      <c r="F206" s="307" t="s">
        <v>76</v>
      </c>
      <c r="G206" s="286"/>
      <c r="H206" s="286" t="s">
        <v>1315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1153</v>
      </c>
      <c r="G207" s="286"/>
      <c r="H207" s="286" t="s">
        <v>1154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1151</v>
      </c>
      <c r="G208" s="286"/>
      <c r="H208" s="286" t="s">
        <v>1316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1155</v>
      </c>
      <c r="G209" s="292"/>
      <c r="H209" s="333" t="s">
        <v>1156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1157</v>
      </c>
      <c r="G210" s="292"/>
      <c r="H210" s="333" t="s">
        <v>199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1279</v>
      </c>
      <c r="D212" s="314"/>
      <c r="E212" s="314"/>
      <c r="F212" s="307">
        <v>1</v>
      </c>
      <c r="G212" s="292"/>
      <c r="H212" s="333" t="s">
        <v>1317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1318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1319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1320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125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126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ROUND(J88,2)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ROUND(SUM(BE88:BE104), 2)</f>
        <v>0</v>
      </c>
      <c r="G32" s="48"/>
      <c r="H32" s="48"/>
      <c r="I32" s="156">
        <v>0.20999999999999999</v>
      </c>
      <c r="J32" s="155">
        <f>ROUND(ROUND((SUM(BE88:BE104)),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ROUND(SUM(BF88:BF104), 2)</f>
        <v>0</v>
      </c>
      <c r="G33" s="48"/>
      <c r="H33" s="48"/>
      <c r="I33" s="156">
        <v>0.14999999999999999</v>
      </c>
      <c r="J33" s="155">
        <f>ROUND(ROUND((SUM(BF88:BF104)),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ROUND(SUM(BG88:BG104),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ROUND(SUM(BH88:BH104),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ROUND(SUM(BI88:BI104),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128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- 2.rozpočet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124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125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126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002.NN - Vedlejší rozpočtové náklady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129</v>
      </c>
      <c r="D58" s="157"/>
      <c r="E58" s="157"/>
      <c r="F58" s="157"/>
      <c r="G58" s="157"/>
      <c r="H58" s="157"/>
      <c r="I58" s="169"/>
      <c r="J58" s="170" t="s">
        <v>130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131</v>
      </c>
      <c r="D60" s="48"/>
      <c r="E60" s="48"/>
      <c r="F60" s="48"/>
      <c r="G60" s="48"/>
      <c r="H60" s="48"/>
      <c r="I60" s="142"/>
      <c r="J60" s="153">
        <f>J88</f>
        <v>0</v>
      </c>
      <c r="K60" s="52"/>
      <c r="AU60" s="25" t="s">
        <v>132</v>
      </c>
    </row>
    <row r="61" s="8" customFormat="1" ht="24.96" customHeight="1">
      <c r="B61" s="173"/>
      <c r="C61" s="174"/>
      <c r="D61" s="175" t="s">
        <v>133</v>
      </c>
      <c r="E61" s="176"/>
      <c r="F61" s="176"/>
      <c r="G61" s="176"/>
      <c r="H61" s="176"/>
      <c r="I61" s="177"/>
      <c r="J61" s="178">
        <f>J89</f>
        <v>0</v>
      </c>
      <c r="K61" s="179"/>
    </row>
    <row r="62" s="9" customFormat="1" ht="19.92" customHeight="1">
      <c r="B62" s="180"/>
      <c r="C62" s="181"/>
      <c r="D62" s="182" t="s">
        <v>134</v>
      </c>
      <c r="E62" s="183"/>
      <c r="F62" s="183"/>
      <c r="G62" s="183"/>
      <c r="H62" s="183"/>
      <c r="I62" s="184"/>
      <c r="J62" s="185">
        <f>J90</f>
        <v>0</v>
      </c>
      <c r="K62" s="186"/>
    </row>
    <row r="63" s="9" customFormat="1" ht="19.92" customHeight="1">
      <c r="B63" s="180"/>
      <c r="C63" s="181"/>
      <c r="D63" s="182" t="s">
        <v>135</v>
      </c>
      <c r="E63" s="183"/>
      <c r="F63" s="183"/>
      <c r="G63" s="183"/>
      <c r="H63" s="183"/>
      <c r="I63" s="184"/>
      <c r="J63" s="185">
        <f>J95</f>
        <v>0</v>
      </c>
      <c r="K63" s="186"/>
    </row>
    <row r="64" s="9" customFormat="1" ht="19.92" customHeight="1">
      <c r="B64" s="180"/>
      <c r="C64" s="181"/>
      <c r="D64" s="182" t="s">
        <v>136</v>
      </c>
      <c r="E64" s="183"/>
      <c r="F64" s="183"/>
      <c r="G64" s="183"/>
      <c r="H64" s="183"/>
      <c r="I64" s="184"/>
      <c r="J64" s="185">
        <f>J97</f>
        <v>0</v>
      </c>
      <c r="K64" s="186"/>
    </row>
    <row r="65" s="9" customFormat="1" ht="19.92" customHeight="1">
      <c r="B65" s="180"/>
      <c r="C65" s="181"/>
      <c r="D65" s="182" t="s">
        <v>137</v>
      </c>
      <c r="E65" s="183"/>
      <c r="F65" s="183"/>
      <c r="G65" s="183"/>
      <c r="H65" s="183"/>
      <c r="I65" s="184"/>
      <c r="J65" s="185">
        <f>J100</f>
        <v>0</v>
      </c>
      <c r="K65" s="186"/>
    </row>
    <row r="66" s="9" customFormat="1" ht="19.92" customHeight="1">
      <c r="B66" s="180"/>
      <c r="C66" s="181"/>
      <c r="D66" s="182" t="s">
        <v>138</v>
      </c>
      <c r="E66" s="183"/>
      <c r="F66" s="183"/>
      <c r="G66" s="183"/>
      <c r="H66" s="183"/>
      <c r="I66" s="184"/>
      <c r="J66" s="185">
        <f>J102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139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- 2.rozpočet</v>
      </c>
      <c r="F76" s="75"/>
      <c r="G76" s="75"/>
      <c r="H76" s="75"/>
      <c r="I76" s="187"/>
      <c r="L76" s="47"/>
    </row>
    <row r="77">
      <c r="B77" s="29"/>
      <c r="C77" s="75" t="s">
        <v>124</v>
      </c>
      <c r="L77" s="29"/>
    </row>
    <row r="78" s="1" customFormat="1" ht="16.5" customHeight="1">
      <c r="B78" s="47"/>
      <c r="E78" s="188" t="s">
        <v>125</v>
      </c>
      <c r="F78" s="1"/>
      <c r="G78" s="1"/>
      <c r="H78" s="1"/>
      <c r="I78" s="187"/>
      <c r="L78" s="47"/>
    </row>
    <row r="79" s="1" customFormat="1" ht="14.4" customHeight="1">
      <c r="B79" s="47"/>
      <c r="C79" s="75" t="s">
        <v>126</v>
      </c>
      <c r="I79" s="187"/>
      <c r="L79" s="47"/>
    </row>
    <row r="80" s="1" customFormat="1" ht="17.25" customHeight="1">
      <c r="B80" s="47"/>
      <c r="E80" s="78" t="str">
        <f>E11</f>
        <v>OS 002.NN - Vedlejší rozpočtové náklady - neuznatelné náklady</v>
      </c>
      <c r="F80" s="1"/>
      <c r="G80" s="1"/>
      <c r="H80" s="1"/>
      <c r="I80" s="187"/>
      <c r="L80" s="47"/>
    </row>
    <row r="81" s="1" customFormat="1" ht="6.96" customHeight="1">
      <c r="B81" s="47"/>
      <c r="I81" s="187"/>
      <c r="L81" s="47"/>
    </row>
    <row r="82" s="1" customFormat="1" ht="18" customHeight="1">
      <c r="B82" s="47"/>
      <c r="C82" s="75" t="s">
        <v>23</v>
      </c>
      <c r="F82" s="189" t="str">
        <f>F14</f>
        <v>Bratrušov</v>
      </c>
      <c r="I82" s="190" t="s">
        <v>25</v>
      </c>
      <c r="J82" s="80" t="str">
        <f>IF(J14="","",J14)</f>
        <v>5.6.2017</v>
      </c>
      <c r="L82" s="47"/>
    </row>
    <row r="83" s="1" customFormat="1" ht="6.96" customHeight="1">
      <c r="B83" s="47"/>
      <c r="I83" s="187"/>
      <c r="L83" s="47"/>
    </row>
    <row r="84" s="1" customFormat="1">
      <c r="B84" s="47"/>
      <c r="C84" s="75" t="s">
        <v>27</v>
      </c>
      <c r="F84" s="189" t="str">
        <f>E17</f>
        <v xml:space="preserve"> </v>
      </c>
      <c r="I84" s="190" t="s">
        <v>33</v>
      </c>
      <c r="J84" s="189" t="str">
        <f>E23</f>
        <v xml:space="preserve"> </v>
      </c>
      <c r="L84" s="47"/>
    </row>
    <row r="85" s="1" customFormat="1" ht="14.4" customHeight="1">
      <c r="B85" s="47"/>
      <c r="C85" s="75" t="s">
        <v>31</v>
      </c>
      <c r="F85" s="189" t="str">
        <f>IF(E20="","",E20)</f>
        <v/>
      </c>
      <c r="I85" s="187"/>
      <c r="L85" s="47"/>
    </row>
    <row r="86" s="1" customFormat="1" ht="10.32" customHeight="1">
      <c r="B86" s="47"/>
      <c r="I86" s="187"/>
      <c r="L86" s="47"/>
    </row>
    <row r="87" s="10" customFormat="1" ht="29.28" customHeight="1">
      <c r="B87" s="191"/>
      <c r="C87" s="192" t="s">
        <v>140</v>
      </c>
      <c r="D87" s="193" t="s">
        <v>55</v>
      </c>
      <c r="E87" s="193" t="s">
        <v>51</v>
      </c>
      <c r="F87" s="193" t="s">
        <v>141</v>
      </c>
      <c r="G87" s="193" t="s">
        <v>142</v>
      </c>
      <c r="H87" s="193" t="s">
        <v>143</v>
      </c>
      <c r="I87" s="194" t="s">
        <v>144</v>
      </c>
      <c r="J87" s="193" t="s">
        <v>130</v>
      </c>
      <c r="K87" s="195" t="s">
        <v>145</v>
      </c>
      <c r="L87" s="191"/>
      <c r="M87" s="93" t="s">
        <v>146</v>
      </c>
      <c r="N87" s="94" t="s">
        <v>40</v>
      </c>
      <c r="O87" s="94" t="s">
        <v>147</v>
      </c>
      <c r="P87" s="94" t="s">
        <v>148</v>
      </c>
      <c r="Q87" s="94" t="s">
        <v>149</v>
      </c>
      <c r="R87" s="94" t="s">
        <v>150</v>
      </c>
      <c r="S87" s="94" t="s">
        <v>151</v>
      </c>
      <c r="T87" s="95" t="s">
        <v>152</v>
      </c>
    </row>
    <row r="88" s="1" customFormat="1" ht="29.28" customHeight="1">
      <c r="B88" s="47"/>
      <c r="C88" s="97" t="s">
        <v>131</v>
      </c>
      <c r="I88" s="187"/>
      <c r="J88" s="196">
        <f>BK88</f>
        <v>0</v>
      </c>
      <c r="L88" s="47"/>
      <c r="M88" s="96"/>
      <c r="N88" s="83"/>
      <c r="O88" s="83"/>
      <c r="P88" s="197">
        <f>P89</f>
        <v>0</v>
      </c>
      <c r="Q88" s="83"/>
      <c r="R88" s="197">
        <f>R89</f>
        <v>0</v>
      </c>
      <c r="S88" s="83"/>
      <c r="T88" s="198">
        <f>T89</f>
        <v>0</v>
      </c>
      <c r="AT88" s="25" t="s">
        <v>69</v>
      </c>
      <c r="AU88" s="25" t="s">
        <v>132</v>
      </c>
      <c r="BK88" s="199">
        <f>BK89</f>
        <v>0</v>
      </c>
    </row>
    <row r="89" s="11" customFormat="1" ht="37.44001" customHeight="1">
      <c r="B89" s="200"/>
      <c r="D89" s="201" t="s">
        <v>69</v>
      </c>
      <c r="E89" s="202" t="s">
        <v>153</v>
      </c>
      <c r="F89" s="202" t="s">
        <v>154</v>
      </c>
      <c r="I89" s="203"/>
      <c r="J89" s="204">
        <f>BK89</f>
        <v>0</v>
      </c>
      <c r="L89" s="200"/>
      <c r="M89" s="205"/>
      <c r="N89" s="206"/>
      <c r="O89" s="206"/>
      <c r="P89" s="207">
        <f>P90+P95+P97+P100+P102</f>
        <v>0</v>
      </c>
      <c r="Q89" s="206"/>
      <c r="R89" s="207">
        <f>R90+R95+R97+R100+R102</f>
        <v>0</v>
      </c>
      <c r="S89" s="206"/>
      <c r="T89" s="208">
        <f>T90+T95+T97+T100+T102</f>
        <v>0</v>
      </c>
      <c r="AR89" s="201" t="s">
        <v>155</v>
      </c>
      <c r="AT89" s="209" t="s">
        <v>69</v>
      </c>
      <c r="AU89" s="209" t="s">
        <v>70</v>
      </c>
      <c r="AY89" s="201" t="s">
        <v>156</v>
      </c>
      <c r="BK89" s="210">
        <f>BK90+BK95+BK97+BK100+BK102</f>
        <v>0</v>
      </c>
    </row>
    <row r="90" s="11" customFormat="1" ht="19.92" customHeight="1">
      <c r="B90" s="200"/>
      <c r="D90" s="201" t="s">
        <v>69</v>
      </c>
      <c r="E90" s="211" t="s">
        <v>157</v>
      </c>
      <c r="F90" s="211" t="s">
        <v>158</v>
      </c>
      <c r="I90" s="203"/>
      <c r="J90" s="212">
        <f>BK90</f>
        <v>0</v>
      </c>
      <c r="L90" s="200"/>
      <c r="M90" s="205"/>
      <c r="N90" s="206"/>
      <c r="O90" s="206"/>
      <c r="P90" s="207">
        <f>SUM(P91:P94)</f>
        <v>0</v>
      </c>
      <c r="Q90" s="206"/>
      <c r="R90" s="207">
        <f>SUM(R91:R94)</f>
        <v>0</v>
      </c>
      <c r="S90" s="206"/>
      <c r="T90" s="208">
        <f>SUM(T91:T94)</f>
        <v>0</v>
      </c>
      <c r="AR90" s="201" t="s">
        <v>155</v>
      </c>
      <c r="AT90" s="209" t="s">
        <v>69</v>
      </c>
      <c r="AU90" s="209" t="s">
        <v>77</v>
      </c>
      <c r="AY90" s="201" t="s">
        <v>156</v>
      </c>
      <c r="BK90" s="210">
        <f>SUM(BK91:BK94)</f>
        <v>0</v>
      </c>
    </row>
    <row r="91" s="1" customFormat="1" ht="16.5" customHeight="1">
      <c r="B91" s="213"/>
      <c r="C91" s="214" t="s">
        <v>77</v>
      </c>
      <c r="D91" s="214" t="s">
        <v>159</v>
      </c>
      <c r="E91" s="215" t="s">
        <v>160</v>
      </c>
      <c r="F91" s="216" t="s">
        <v>161</v>
      </c>
      <c r="G91" s="217" t="s">
        <v>162</v>
      </c>
      <c r="H91" s="218">
        <v>1</v>
      </c>
      <c r="I91" s="219"/>
      <c r="J91" s="220">
        <f>ROUND(I91*H91,2)</f>
        <v>0</v>
      </c>
      <c r="K91" s="216" t="s">
        <v>163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164</v>
      </c>
      <c r="AT91" s="25" t="s">
        <v>159</v>
      </c>
      <c r="AU91" s="25" t="s">
        <v>79</v>
      </c>
      <c r="AY91" s="25" t="s">
        <v>156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164</v>
      </c>
      <c r="BM91" s="25" t="s">
        <v>165</v>
      </c>
    </row>
    <row r="92" s="1" customFormat="1" ht="51" customHeight="1">
      <c r="B92" s="213"/>
      <c r="C92" s="214" t="s">
        <v>79</v>
      </c>
      <c r="D92" s="214" t="s">
        <v>159</v>
      </c>
      <c r="E92" s="215" t="s">
        <v>166</v>
      </c>
      <c r="F92" s="216" t="s">
        <v>167</v>
      </c>
      <c r="G92" s="217" t="s">
        <v>162</v>
      </c>
      <c r="H92" s="218">
        <v>1</v>
      </c>
      <c r="I92" s="219"/>
      <c r="J92" s="220">
        <f>ROUND(I92*H92,2)</f>
        <v>0</v>
      </c>
      <c r="K92" s="216" t="s">
        <v>163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164</v>
      </c>
      <c r="AT92" s="25" t="s">
        <v>159</v>
      </c>
      <c r="AU92" s="25" t="s">
        <v>79</v>
      </c>
      <c r="AY92" s="25" t="s">
        <v>156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164</v>
      </c>
      <c r="BM92" s="25" t="s">
        <v>168</v>
      </c>
    </row>
    <row r="93" s="1" customFormat="1" ht="16.5" customHeight="1">
      <c r="B93" s="213"/>
      <c r="C93" s="214" t="s">
        <v>169</v>
      </c>
      <c r="D93" s="214" t="s">
        <v>159</v>
      </c>
      <c r="E93" s="215" t="s">
        <v>170</v>
      </c>
      <c r="F93" s="216" t="s">
        <v>171</v>
      </c>
      <c r="G93" s="217" t="s">
        <v>162</v>
      </c>
      <c r="H93" s="218">
        <v>1</v>
      </c>
      <c r="I93" s="219"/>
      <c r="J93" s="220">
        <f>ROUND(I93*H93,2)</f>
        <v>0</v>
      </c>
      <c r="K93" s="216" t="s">
        <v>163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164</v>
      </c>
      <c r="AT93" s="25" t="s">
        <v>159</v>
      </c>
      <c r="AU93" s="25" t="s">
        <v>79</v>
      </c>
      <c r="AY93" s="25" t="s">
        <v>156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164</v>
      </c>
      <c r="BM93" s="25" t="s">
        <v>172</v>
      </c>
    </row>
    <row r="94" s="1" customFormat="1" ht="16.5" customHeight="1">
      <c r="B94" s="213"/>
      <c r="C94" s="214" t="s">
        <v>155</v>
      </c>
      <c r="D94" s="214" t="s">
        <v>159</v>
      </c>
      <c r="E94" s="215" t="s">
        <v>173</v>
      </c>
      <c r="F94" s="216" t="s">
        <v>174</v>
      </c>
      <c r="G94" s="217" t="s">
        <v>162</v>
      </c>
      <c r="H94" s="218">
        <v>1</v>
      </c>
      <c r="I94" s="219"/>
      <c r="J94" s="220">
        <f>ROUND(I94*H94,2)</f>
        <v>0</v>
      </c>
      <c r="K94" s="216" t="s">
        <v>163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164</v>
      </c>
      <c r="AT94" s="25" t="s">
        <v>159</v>
      </c>
      <c r="AU94" s="25" t="s">
        <v>79</v>
      </c>
      <c r="AY94" s="25" t="s">
        <v>156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164</v>
      </c>
      <c r="BM94" s="25" t="s">
        <v>175</v>
      </c>
    </row>
    <row r="95" s="11" customFormat="1" ht="29.88" customHeight="1">
      <c r="B95" s="200"/>
      <c r="D95" s="201" t="s">
        <v>69</v>
      </c>
      <c r="E95" s="211" t="s">
        <v>176</v>
      </c>
      <c r="F95" s="211" t="s">
        <v>177</v>
      </c>
      <c r="I95" s="203"/>
      <c r="J95" s="212">
        <f>BK95</f>
        <v>0</v>
      </c>
      <c r="L95" s="200"/>
      <c r="M95" s="205"/>
      <c r="N95" s="206"/>
      <c r="O95" s="206"/>
      <c r="P95" s="207">
        <f>P96</f>
        <v>0</v>
      </c>
      <c r="Q95" s="206"/>
      <c r="R95" s="207">
        <f>R96</f>
        <v>0</v>
      </c>
      <c r="S95" s="206"/>
      <c r="T95" s="208">
        <f>T96</f>
        <v>0</v>
      </c>
      <c r="AR95" s="201" t="s">
        <v>155</v>
      </c>
      <c r="AT95" s="209" t="s">
        <v>69</v>
      </c>
      <c r="AU95" s="209" t="s">
        <v>77</v>
      </c>
      <c r="AY95" s="201" t="s">
        <v>156</v>
      </c>
      <c r="BK95" s="210">
        <f>BK96</f>
        <v>0</v>
      </c>
    </row>
    <row r="96" s="1" customFormat="1" ht="25.5" customHeight="1">
      <c r="B96" s="213"/>
      <c r="C96" s="214" t="s">
        <v>178</v>
      </c>
      <c r="D96" s="214" t="s">
        <v>159</v>
      </c>
      <c r="E96" s="215" t="s">
        <v>179</v>
      </c>
      <c r="F96" s="216" t="s">
        <v>180</v>
      </c>
      <c r="G96" s="217" t="s">
        <v>162</v>
      </c>
      <c r="H96" s="218">
        <v>1</v>
      </c>
      <c r="I96" s="219"/>
      <c r="J96" s="220">
        <f>ROUND(I96*H96,2)</f>
        <v>0</v>
      </c>
      <c r="K96" s="216" t="s">
        <v>5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164</v>
      </c>
      <c r="AT96" s="25" t="s">
        <v>159</v>
      </c>
      <c r="AU96" s="25" t="s">
        <v>79</v>
      </c>
      <c r="AY96" s="25" t="s">
        <v>156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164</v>
      </c>
      <c r="BM96" s="25" t="s">
        <v>181</v>
      </c>
    </row>
    <row r="97" s="11" customFormat="1" ht="29.88" customHeight="1">
      <c r="B97" s="200"/>
      <c r="D97" s="201" t="s">
        <v>69</v>
      </c>
      <c r="E97" s="211" t="s">
        <v>182</v>
      </c>
      <c r="F97" s="211" t="s">
        <v>183</v>
      </c>
      <c r="I97" s="203"/>
      <c r="J97" s="212">
        <f>BK97</f>
        <v>0</v>
      </c>
      <c r="L97" s="200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AR97" s="201" t="s">
        <v>155</v>
      </c>
      <c r="AT97" s="209" t="s">
        <v>69</v>
      </c>
      <c r="AU97" s="209" t="s">
        <v>77</v>
      </c>
      <c r="AY97" s="201" t="s">
        <v>156</v>
      </c>
      <c r="BK97" s="210">
        <f>SUM(BK98:BK99)</f>
        <v>0</v>
      </c>
    </row>
    <row r="98" s="1" customFormat="1" ht="25.5" customHeight="1">
      <c r="B98" s="213"/>
      <c r="C98" s="214" t="s">
        <v>184</v>
      </c>
      <c r="D98" s="214" t="s">
        <v>159</v>
      </c>
      <c r="E98" s="215" t="s">
        <v>185</v>
      </c>
      <c r="F98" s="216" t="s">
        <v>186</v>
      </c>
      <c r="G98" s="217" t="s">
        <v>162</v>
      </c>
      <c r="H98" s="218">
        <v>2</v>
      </c>
      <c r="I98" s="219"/>
      <c r="J98" s="220">
        <f>ROUND(I98*H98,2)</f>
        <v>0</v>
      </c>
      <c r="K98" s="216" t="s">
        <v>163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164</v>
      </c>
      <c r="AT98" s="25" t="s">
        <v>159</v>
      </c>
      <c r="AU98" s="25" t="s">
        <v>79</v>
      </c>
      <c r="AY98" s="25" t="s">
        <v>156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164</v>
      </c>
      <c r="BM98" s="25" t="s">
        <v>187</v>
      </c>
    </row>
    <row r="99" s="1" customFormat="1" ht="16.5" customHeight="1">
      <c r="B99" s="213"/>
      <c r="C99" s="214" t="s">
        <v>188</v>
      </c>
      <c r="D99" s="214" t="s">
        <v>159</v>
      </c>
      <c r="E99" s="215" t="s">
        <v>189</v>
      </c>
      <c r="F99" s="216" t="s">
        <v>190</v>
      </c>
      <c r="G99" s="217" t="s">
        <v>162</v>
      </c>
      <c r="H99" s="218">
        <v>1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164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164</v>
      </c>
      <c r="BM99" s="25" t="s">
        <v>191</v>
      </c>
    </row>
    <row r="100" s="11" customFormat="1" ht="29.88" customHeight="1">
      <c r="B100" s="200"/>
      <c r="D100" s="201" t="s">
        <v>69</v>
      </c>
      <c r="E100" s="211" t="s">
        <v>192</v>
      </c>
      <c r="F100" s="211" t="s">
        <v>193</v>
      </c>
      <c r="I100" s="203"/>
      <c r="J100" s="212">
        <f>BK100</f>
        <v>0</v>
      </c>
      <c r="L100" s="200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AR100" s="201" t="s">
        <v>155</v>
      </c>
      <c r="AT100" s="209" t="s">
        <v>69</v>
      </c>
      <c r="AU100" s="209" t="s">
        <v>77</v>
      </c>
      <c r="AY100" s="201" t="s">
        <v>156</v>
      </c>
      <c r="BK100" s="210">
        <f>BK101</f>
        <v>0</v>
      </c>
    </row>
    <row r="101" s="1" customFormat="1" ht="16.5" customHeight="1">
      <c r="B101" s="213"/>
      <c r="C101" s="214" t="s">
        <v>194</v>
      </c>
      <c r="D101" s="214" t="s">
        <v>159</v>
      </c>
      <c r="E101" s="215" t="s">
        <v>195</v>
      </c>
      <c r="F101" s="216" t="s">
        <v>196</v>
      </c>
      <c r="G101" s="217" t="s">
        <v>162</v>
      </c>
      <c r="H101" s="218">
        <v>1</v>
      </c>
      <c r="I101" s="219"/>
      <c r="J101" s="220">
        <f>ROUND(I101*H101,2)</f>
        <v>0</v>
      </c>
      <c r="K101" s="216" t="s">
        <v>163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164</v>
      </c>
      <c r="AT101" s="25" t="s">
        <v>159</v>
      </c>
      <c r="AU101" s="25" t="s">
        <v>79</v>
      </c>
      <c r="AY101" s="25" t="s">
        <v>156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164</v>
      </c>
      <c r="BM101" s="25" t="s">
        <v>197</v>
      </c>
    </row>
    <row r="102" s="11" customFormat="1" ht="29.88" customHeight="1">
      <c r="B102" s="200"/>
      <c r="D102" s="201" t="s">
        <v>69</v>
      </c>
      <c r="E102" s="211" t="s">
        <v>198</v>
      </c>
      <c r="F102" s="211" t="s">
        <v>199</v>
      </c>
      <c r="I102" s="203"/>
      <c r="J102" s="212">
        <f>BK102</f>
        <v>0</v>
      </c>
      <c r="L102" s="200"/>
      <c r="M102" s="205"/>
      <c r="N102" s="206"/>
      <c r="O102" s="206"/>
      <c r="P102" s="207">
        <f>SUM(P103:P104)</f>
        <v>0</v>
      </c>
      <c r="Q102" s="206"/>
      <c r="R102" s="207">
        <f>SUM(R103:R104)</f>
        <v>0</v>
      </c>
      <c r="S102" s="206"/>
      <c r="T102" s="208">
        <f>SUM(T103:T104)</f>
        <v>0</v>
      </c>
      <c r="AR102" s="201" t="s">
        <v>155</v>
      </c>
      <c r="AT102" s="209" t="s">
        <v>69</v>
      </c>
      <c r="AU102" s="209" t="s">
        <v>77</v>
      </c>
      <c r="AY102" s="201" t="s">
        <v>156</v>
      </c>
      <c r="BK102" s="210">
        <f>SUM(BK103:BK104)</f>
        <v>0</v>
      </c>
    </row>
    <row r="103" s="1" customFormat="1" ht="16.5" customHeight="1">
      <c r="B103" s="213"/>
      <c r="C103" s="214" t="s">
        <v>200</v>
      </c>
      <c r="D103" s="214" t="s">
        <v>159</v>
      </c>
      <c r="E103" s="215" t="s">
        <v>201</v>
      </c>
      <c r="F103" s="216" t="s">
        <v>202</v>
      </c>
      <c r="G103" s="217" t="s">
        <v>162</v>
      </c>
      <c r="H103" s="218">
        <v>1</v>
      </c>
      <c r="I103" s="219"/>
      <c r="J103" s="220">
        <f>ROUND(I103*H103,2)</f>
        <v>0</v>
      </c>
      <c r="K103" s="216" t="s">
        <v>163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164</v>
      </c>
      <c r="AT103" s="25" t="s">
        <v>159</v>
      </c>
      <c r="AU103" s="25" t="s">
        <v>79</v>
      </c>
      <c r="AY103" s="25" t="s">
        <v>156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164</v>
      </c>
      <c r="BM103" s="25" t="s">
        <v>203</v>
      </c>
    </row>
    <row r="104" s="1" customFormat="1" ht="25.5" customHeight="1">
      <c r="B104" s="213"/>
      <c r="C104" s="214" t="s">
        <v>11</v>
      </c>
      <c r="D104" s="214" t="s">
        <v>159</v>
      </c>
      <c r="E104" s="215" t="s">
        <v>204</v>
      </c>
      <c r="F104" s="216" t="s">
        <v>205</v>
      </c>
      <c r="G104" s="217" t="s">
        <v>162</v>
      </c>
      <c r="H104" s="218">
        <v>1</v>
      </c>
      <c r="I104" s="219"/>
      <c r="J104" s="220">
        <f>ROUND(I104*H104,2)</f>
        <v>0</v>
      </c>
      <c r="K104" s="216" t="s">
        <v>5</v>
      </c>
      <c r="L104" s="47"/>
      <c r="M104" s="221" t="s">
        <v>5</v>
      </c>
      <c r="N104" s="226" t="s">
        <v>41</v>
      </c>
      <c r="O104" s="227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5" t="s">
        <v>164</v>
      </c>
      <c r="AT104" s="25" t="s">
        <v>159</v>
      </c>
      <c r="AU104" s="25" t="s">
        <v>79</v>
      </c>
      <c r="AY104" s="25" t="s">
        <v>156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5" t="s">
        <v>77</v>
      </c>
      <c r="BK104" s="225">
        <f>ROUND(I104*H104,2)</f>
        <v>0</v>
      </c>
      <c r="BL104" s="25" t="s">
        <v>164</v>
      </c>
      <c r="BM104" s="25" t="s">
        <v>206</v>
      </c>
    </row>
    <row r="105" s="1" customFormat="1" ht="6.96" customHeight="1">
      <c r="B105" s="68"/>
      <c r="C105" s="69"/>
      <c r="D105" s="69"/>
      <c r="E105" s="69"/>
      <c r="F105" s="69"/>
      <c r="G105" s="69"/>
      <c r="H105" s="69"/>
      <c r="I105" s="164"/>
      <c r="J105" s="69"/>
      <c r="K105" s="69"/>
      <c r="L105" s="47"/>
    </row>
  </sheetData>
  <autoFilter ref="C87:K10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125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126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207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ROUND(J86,2)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ROUND(SUM(BE86:BE95), 2)</f>
        <v>0</v>
      </c>
      <c r="G32" s="48"/>
      <c r="H32" s="48"/>
      <c r="I32" s="156">
        <v>0.20999999999999999</v>
      </c>
      <c r="J32" s="155">
        <f>ROUND(ROUND((SUM(BE86:BE95)),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ROUND(SUM(BF86:BF95), 2)</f>
        <v>0</v>
      </c>
      <c r="G33" s="48"/>
      <c r="H33" s="48"/>
      <c r="I33" s="156">
        <v>0.14999999999999999</v>
      </c>
      <c r="J33" s="155">
        <f>ROUND(ROUND((SUM(BF86:BF95)),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ROUND(SUM(BG86:BG95),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ROUND(SUM(BH86:BH95),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ROUND(SUM(BI86:BI95),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128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- 2.rozpočet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124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125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126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002.UN - Vedlejší rozpočtové náklady - 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129</v>
      </c>
      <c r="D58" s="157"/>
      <c r="E58" s="157"/>
      <c r="F58" s="157"/>
      <c r="G58" s="157"/>
      <c r="H58" s="157"/>
      <c r="I58" s="169"/>
      <c r="J58" s="170" t="s">
        <v>130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131</v>
      </c>
      <c r="D60" s="48"/>
      <c r="E60" s="48"/>
      <c r="F60" s="48"/>
      <c r="G60" s="48"/>
      <c r="H60" s="48"/>
      <c r="I60" s="142"/>
      <c r="J60" s="153">
        <f>J86</f>
        <v>0</v>
      </c>
      <c r="K60" s="52"/>
      <c r="AU60" s="25" t="s">
        <v>132</v>
      </c>
    </row>
    <row r="61" s="8" customFormat="1" ht="24.96" customHeight="1">
      <c r="B61" s="173"/>
      <c r="C61" s="174"/>
      <c r="D61" s="175" t="s">
        <v>133</v>
      </c>
      <c r="E61" s="176"/>
      <c r="F61" s="176"/>
      <c r="G61" s="176"/>
      <c r="H61" s="176"/>
      <c r="I61" s="177"/>
      <c r="J61" s="178">
        <f>J87</f>
        <v>0</v>
      </c>
      <c r="K61" s="179"/>
    </row>
    <row r="62" s="9" customFormat="1" ht="19.92" customHeight="1">
      <c r="B62" s="180"/>
      <c r="C62" s="181"/>
      <c r="D62" s="182" t="s">
        <v>134</v>
      </c>
      <c r="E62" s="183"/>
      <c r="F62" s="183"/>
      <c r="G62" s="183"/>
      <c r="H62" s="183"/>
      <c r="I62" s="184"/>
      <c r="J62" s="185">
        <f>J88</f>
        <v>0</v>
      </c>
      <c r="K62" s="186"/>
    </row>
    <row r="63" s="9" customFormat="1" ht="19.92" customHeight="1">
      <c r="B63" s="180"/>
      <c r="C63" s="181"/>
      <c r="D63" s="182" t="s">
        <v>136</v>
      </c>
      <c r="E63" s="183"/>
      <c r="F63" s="183"/>
      <c r="G63" s="183"/>
      <c r="H63" s="183"/>
      <c r="I63" s="184"/>
      <c r="J63" s="185">
        <f>J90</f>
        <v>0</v>
      </c>
      <c r="K63" s="186"/>
    </row>
    <row r="64" s="9" customFormat="1" ht="19.92" customHeight="1">
      <c r="B64" s="180"/>
      <c r="C64" s="181"/>
      <c r="D64" s="182" t="s">
        <v>137</v>
      </c>
      <c r="E64" s="183"/>
      <c r="F64" s="183"/>
      <c r="G64" s="183"/>
      <c r="H64" s="183"/>
      <c r="I64" s="184"/>
      <c r="J64" s="185">
        <f>J94</f>
        <v>0</v>
      </c>
      <c r="K64" s="186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2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4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65"/>
      <c r="J70" s="72"/>
      <c r="K70" s="72"/>
      <c r="L70" s="47"/>
    </row>
    <row r="71" s="1" customFormat="1" ht="36.96" customHeight="1">
      <c r="B71" s="47"/>
      <c r="C71" s="73" t="s">
        <v>139</v>
      </c>
      <c r="I71" s="187"/>
      <c r="L71" s="47"/>
    </row>
    <row r="72" s="1" customFormat="1" ht="6.96" customHeight="1">
      <c r="B72" s="47"/>
      <c r="I72" s="187"/>
      <c r="L72" s="47"/>
    </row>
    <row r="73" s="1" customFormat="1" ht="14.4" customHeight="1">
      <c r="B73" s="47"/>
      <c r="C73" s="75" t="s">
        <v>19</v>
      </c>
      <c r="I73" s="187"/>
      <c r="L73" s="47"/>
    </row>
    <row r="74" s="1" customFormat="1" ht="16.5" customHeight="1">
      <c r="B74" s="47"/>
      <c r="E74" s="188" t="str">
        <f>E7</f>
        <v>Cyklostezka Bratrušov - 2.rozpočet</v>
      </c>
      <c r="F74" s="75"/>
      <c r="G74" s="75"/>
      <c r="H74" s="75"/>
      <c r="I74" s="187"/>
      <c r="L74" s="47"/>
    </row>
    <row r="75">
      <c r="B75" s="29"/>
      <c r="C75" s="75" t="s">
        <v>124</v>
      </c>
      <c r="L75" s="29"/>
    </row>
    <row r="76" s="1" customFormat="1" ht="16.5" customHeight="1">
      <c r="B76" s="47"/>
      <c r="E76" s="188" t="s">
        <v>125</v>
      </c>
      <c r="F76" s="1"/>
      <c r="G76" s="1"/>
      <c r="H76" s="1"/>
      <c r="I76" s="187"/>
      <c r="L76" s="47"/>
    </row>
    <row r="77" s="1" customFormat="1" ht="14.4" customHeight="1">
      <c r="B77" s="47"/>
      <c r="C77" s="75" t="s">
        <v>126</v>
      </c>
      <c r="I77" s="187"/>
      <c r="L77" s="47"/>
    </row>
    <row r="78" s="1" customFormat="1" ht="17.25" customHeight="1">
      <c r="B78" s="47"/>
      <c r="E78" s="78" t="str">
        <f>E11</f>
        <v>OS 002.UN - Vedlejší rozpočtové náklady - uznatelné náklady</v>
      </c>
      <c r="F78" s="1"/>
      <c r="G78" s="1"/>
      <c r="H78" s="1"/>
      <c r="I78" s="187"/>
      <c r="L78" s="47"/>
    </row>
    <row r="79" s="1" customFormat="1" ht="6.96" customHeight="1">
      <c r="B79" s="47"/>
      <c r="I79" s="187"/>
      <c r="L79" s="47"/>
    </row>
    <row r="80" s="1" customFormat="1" ht="18" customHeight="1">
      <c r="B80" s="47"/>
      <c r="C80" s="75" t="s">
        <v>23</v>
      </c>
      <c r="F80" s="189" t="str">
        <f>F14</f>
        <v>Bratrušov</v>
      </c>
      <c r="I80" s="190" t="s">
        <v>25</v>
      </c>
      <c r="J80" s="80" t="str">
        <f>IF(J14="","",J14)</f>
        <v>5.6.2017</v>
      </c>
      <c r="L80" s="47"/>
    </row>
    <row r="81" s="1" customFormat="1" ht="6.96" customHeight="1">
      <c r="B81" s="47"/>
      <c r="I81" s="187"/>
      <c r="L81" s="47"/>
    </row>
    <row r="82" s="1" customFormat="1">
      <c r="B82" s="47"/>
      <c r="C82" s="75" t="s">
        <v>27</v>
      </c>
      <c r="F82" s="189" t="str">
        <f>E17</f>
        <v xml:space="preserve"> </v>
      </c>
      <c r="I82" s="190" t="s">
        <v>33</v>
      </c>
      <c r="J82" s="189" t="str">
        <f>E23</f>
        <v xml:space="preserve"> </v>
      </c>
      <c r="L82" s="47"/>
    </row>
    <row r="83" s="1" customFormat="1" ht="14.4" customHeight="1">
      <c r="B83" s="47"/>
      <c r="C83" s="75" t="s">
        <v>31</v>
      </c>
      <c r="F83" s="189" t="str">
        <f>IF(E20="","",E20)</f>
        <v/>
      </c>
      <c r="I83" s="187"/>
      <c r="L83" s="47"/>
    </row>
    <row r="84" s="1" customFormat="1" ht="10.32" customHeight="1">
      <c r="B84" s="47"/>
      <c r="I84" s="187"/>
      <c r="L84" s="47"/>
    </row>
    <row r="85" s="10" customFormat="1" ht="29.28" customHeight="1">
      <c r="B85" s="191"/>
      <c r="C85" s="192" t="s">
        <v>140</v>
      </c>
      <c r="D85" s="193" t="s">
        <v>55</v>
      </c>
      <c r="E85" s="193" t="s">
        <v>51</v>
      </c>
      <c r="F85" s="193" t="s">
        <v>141</v>
      </c>
      <c r="G85" s="193" t="s">
        <v>142</v>
      </c>
      <c r="H85" s="193" t="s">
        <v>143</v>
      </c>
      <c r="I85" s="194" t="s">
        <v>144</v>
      </c>
      <c r="J85" s="193" t="s">
        <v>130</v>
      </c>
      <c r="K85" s="195" t="s">
        <v>145</v>
      </c>
      <c r="L85" s="191"/>
      <c r="M85" s="93" t="s">
        <v>146</v>
      </c>
      <c r="N85" s="94" t="s">
        <v>40</v>
      </c>
      <c r="O85" s="94" t="s">
        <v>147</v>
      </c>
      <c r="P85" s="94" t="s">
        <v>148</v>
      </c>
      <c r="Q85" s="94" t="s">
        <v>149</v>
      </c>
      <c r="R85" s="94" t="s">
        <v>150</v>
      </c>
      <c r="S85" s="94" t="s">
        <v>151</v>
      </c>
      <c r="T85" s="95" t="s">
        <v>152</v>
      </c>
    </row>
    <row r="86" s="1" customFormat="1" ht="29.28" customHeight="1">
      <c r="B86" s="47"/>
      <c r="C86" s="97" t="s">
        <v>131</v>
      </c>
      <c r="I86" s="187"/>
      <c r="J86" s="196">
        <f>BK86</f>
        <v>0</v>
      </c>
      <c r="L86" s="47"/>
      <c r="M86" s="96"/>
      <c r="N86" s="83"/>
      <c r="O86" s="83"/>
      <c r="P86" s="197">
        <f>P87</f>
        <v>0</v>
      </c>
      <c r="Q86" s="83"/>
      <c r="R86" s="197">
        <f>R87</f>
        <v>0</v>
      </c>
      <c r="S86" s="83"/>
      <c r="T86" s="198">
        <f>T87</f>
        <v>0</v>
      </c>
      <c r="AT86" s="25" t="s">
        <v>69</v>
      </c>
      <c r="AU86" s="25" t="s">
        <v>132</v>
      </c>
      <c r="BK86" s="199">
        <f>BK87</f>
        <v>0</v>
      </c>
    </row>
    <row r="87" s="11" customFormat="1" ht="37.44001" customHeight="1">
      <c r="B87" s="200"/>
      <c r="D87" s="201" t="s">
        <v>69</v>
      </c>
      <c r="E87" s="202" t="s">
        <v>153</v>
      </c>
      <c r="F87" s="202" t="s">
        <v>154</v>
      </c>
      <c r="I87" s="203"/>
      <c r="J87" s="204">
        <f>BK87</f>
        <v>0</v>
      </c>
      <c r="L87" s="200"/>
      <c r="M87" s="205"/>
      <c r="N87" s="206"/>
      <c r="O87" s="206"/>
      <c r="P87" s="207">
        <f>P88+P90+P94</f>
        <v>0</v>
      </c>
      <c r="Q87" s="206"/>
      <c r="R87" s="207">
        <f>R88+R90+R94</f>
        <v>0</v>
      </c>
      <c r="S87" s="206"/>
      <c r="T87" s="208">
        <f>T88+T90+T94</f>
        <v>0</v>
      </c>
      <c r="AR87" s="201" t="s">
        <v>155</v>
      </c>
      <c r="AT87" s="209" t="s">
        <v>69</v>
      </c>
      <c r="AU87" s="209" t="s">
        <v>70</v>
      </c>
      <c r="AY87" s="201" t="s">
        <v>156</v>
      </c>
      <c r="BK87" s="210">
        <f>BK88+BK90+BK94</f>
        <v>0</v>
      </c>
    </row>
    <row r="88" s="11" customFormat="1" ht="19.92" customHeight="1">
      <c r="B88" s="200"/>
      <c r="D88" s="201" t="s">
        <v>69</v>
      </c>
      <c r="E88" s="211" t="s">
        <v>157</v>
      </c>
      <c r="F88" s="211" t="s">
        <v>158</v>
      </c>
      <c r="I88" s="203"/>
      <c r="J88" s="212">
        <f>BK88</f>
        <v>0</v>
      </c>
      <c r="L88" s="200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AR88" s="201" t="s">
        <v>155</v>
      </c>
      <c r="AT88" s="209" t="s">
        <v>69</v>
      </c>
      <c r="AU88" s="209" t="s">
        <v>77</v>
      </c>
      <c r="AY88" s="201" t="s">
        <v>156</v>
      </c>
      <c r="BK88" s="210">
        <f>BK89</f>
        <v>0</v>
      </c>
    </row>
    <row r="89" s="1" customFormat="1" ht="16.5" customHeight="1">
      <c r="B89" s="213"/>
      <c r="C89" s="214" t="s">
        <v>77</v>
      </c>
      <c r="D89" s="214" t="s">
        <v>159</v>
      </c>
      <c r="E89" s="215" t="s">
        <v>208</v>
      </c>
      <c r="F89" s="216" t="s">
        <v>209</v>
      </c>
      <c r="G89" s="217" t="s">
        <v>162</v>
      </c>
      <c r="H89" s="218">
        <v>1</v>
      </c>
      <c r="I89" s="219"/>
      <c r="J89" s="220">
        <f>ROUND(I89*H89,2)</f>
        <v>0</v>
      </c>
      <c r="K89" s="216" t="s">
        <v>163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164</v>
      </c>
      <c r="AT89" s="25" t="s">
        <v>159</v>
      </c>
      <c r="AU89" s="25" t="s">
        <v>79</v>
      </c>
      <c r="AY89" s="25" t="s">
        <v>156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164</v>
      </c>
      <c r="BM89" s="25" t="s">
        <v>210</v>
      </c>
    </row>
    <row r="90" s="11" customFormat="1" ht="29.88" customHeight="1">
      <c r="B90" s="200"/>
      <c r="D90" s="201" t="s">
        <v>69</v>
      </c>
      <c r="E90" s="211" t="s">
        <v>182</v>
      </c>
      <c r="F90" s="211" t="s">
        <v>183</v>
      </c>
      <c r="I90" s="203"/>
      <c r="J90" s="212">
        <f>BK90</f>
        <v>0</v>
      </c>
      <c r="L90" s="200"/>
      <c r="M90" s="205"/>
      <c r="N90" s="206"/>
      <c r="O90" s="206"/>
      <c r="P90" s="207">
        <f>SUM(P91:P93)</f>
        <v>0</v>
      </c>
      <c r="Q90" s="206"/>
      <c r="R90" s="207">
        <f>SUM(R91:R93)</f>
        <v>0</v>
      </c>
      <c r="S90" s="206"/>
      <c r="T90" s="208">
        <f>SUM(T91:T93)</f>
        <v>0</v>
      </c>
      <c r="AR90" s="201" t="s">
        <v>155</v>
      </c>
      <c r="AT90" s="209" t="s">
        <v>69</v>
      </c>
      <c r="AU90" s="209" t="s">
        <v>77</v>
      </c>
      <c r="AY90" s="201" t="s">
        <v>156</v>
      </c>
      <c r="BK90" s="210">
        <f>SUM(BK91:BK93)</f>
        <v>0</v>
      </c>
    </row>
    <row r="91" s="1" customFormat="1" ht="25.5" customHeight="1">
      <c r="B91" s="213"/>
      <c r="C91" s="214" t="s">
        <v>79</v>
      </c>
      <c r="D91" s="214" t="s">
        <v>159</v>
      </c>
      <c r="E91" s="215" t="s">
        <v>211</v>
      </c>
      <c r="F91" s="216" t="s">
        <v>212</v>
      </c>
      <c r="G91" s="217" t="s">
        <v>162</v>
      </c>
      <c r="H91" s="218">
        <v>1</v>
      </c>
      <c r="I91" s="219"/>
      <c r="J91" s="220">
        <f>ROUND(I91*H91,2)</f>
        <v>0</v>
      </c>
      <c r="K91" s="216" t="s">
        <v>163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164</v>
      </c>
      <c r="AT91" s="25" t="s">
        <v>159</v>
      </c>
      <c r="AU91" s="25" t="s">
        <v>79</v>
      </c>
      <c r="AY91" s="25" t="s">
        <v>156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164</v>
      </c>
      <c r="BM91" s="25" t="s">
        <v>213</v>
      </c>
    </row>
    <row r="92" s="1" customFormat="1" ht="16.5" customHeight="1">
      <c r="B92" s="213"/>
      <c r="C92" s="214" t="s">
        <v>93</v>
      </c>
      <c r="D92" s="214" t="s">
        <v>159</v>
      </c>
      <c r="E92" s="215" t="s">
        <v>214</v>
      </c>
      <c r="F92" s="216" t="s">
        <v>215</v>
      </c>
      <c r="G92" s="217" t="s">
        <v>162</v>
      </c>
      <c r="H92" s="218">
        <v>1</v>
      </c>
      <c r="I92" s="219"/>
      <c r="J92" s="220">
        <f>ROUND(I92*H92,2)</f>
        <v>0</v>
      </c>
      <c r="K92" s="216" t="s">
        <v>163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164</v>
      </c>
      <c r="AT92" s="25" t="s">
        <v>159</v>
      </c>
      <c r="AU92" s="25" t="s">
        <v>79</v>
      </c>
      <c r="AY92" s="25" t="s">
        <v>156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164</v>
      </c>
      <c r="BM92" s="25" t="s">
        <v>216</v>
      </c>
    </row>
    <row r="93" s="1" customFormat="1" ht="25.5" customHeight="1">
      <c r="B93" s="213"/>
      <c r="C93" s="214" t="s">
        <v>169</v>
      </c>
      <c r="D93" s="214" t="s">
        <v>159</v>
      </c>
      <c r="E93" s="215" t="s">
        <v>217</v>
      </c>
      <c r="F93" s="216" t="s">
        <v>218</v>
      </c>
      <c r="G93" s="217" t="s">
        <v>162</v>
      </c>
      <c r="H93" s="218">
        <v>1</v>
      </c>
      <c r="I93" s="219"/>
      <c r="J93" s="220">
        <f>ROUND(I93*H93,2)</f>
        <v>0</v>
      </c>
      <c r="K93" s="216" t="s">
        <v>163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164</v>
      </c>
      <c r="AT93" s="25" t="s">
        <v>159</v>
      </c>
      <c r="AU93" s="25" t="s">
        <v>79</v>
      </c>
      <c r="AY93" s="25" t="s">
        <v>156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164</v>
      </c>
      <c r="BM93" s="25" t="s">
        <v>219</v>
      </c>
    </row>
    <row r="94" s="11" customFormat="1" ht="29.88" customHeight="1">
      <c r="B94" s="200"/>
      <c r="D94" s="201" t="s">
        <v>69</v>
      </c>
      <c r="E94" s="211" t="s">
        <v>192</v>
      </c>
      <c r="F94" s="211" t="s">
        <v>193</v>
      </c>
      <c r="I94" s="203"/>
      <c r="J94" s="212">
        <f>BK94</f>
        <v>0</v>
      </c>
      <c r="L94" s="200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AR94" s="201" t="s">
        <v>155</v>
      </c>
      <c r="AT94" s="209" t="s">
        <v>69</v>
      </c>
      <c r="AU94" s="209" t="s">
        <v>77</v>
      </c>
      <c r="AY94" s="201" t="s">
        <v>156</v>
      </c>
      <c r="BK94" s="210">
        <f>BK95</f>
        <v>0</v>
      </c>
    </row>
    <row r="95" s="1" customFormat="1" ht="16.5" customHeight="1">
      <c r="B95" s="213"/>
      <c r="C95" s="214" t="s">
        <v>155</v>
      </c>
      <c r="D95" s="214" t="s">
        <v>159</v>
      </c>
      <c r="E95" s="215" t="s">
        <v>220</v>
      </c>
      <c r="F95" s="216" t="s">
        <v>221</v>
      </c>
      <c r="G95" s="217" t="s">
        <v>222</v>
      </c>
      <c r="H95" s="218">
        <v>1</v>
      </c>
      <c r="I95" s="219"/>
      <c r="J95" s="220">
        <f>ROUND(I95*H95,2)</f>
        <v>0</v>
      </c>
      <c r="K95" s="216" t="s">
        <v>163</v>
      </c>
      <c r="L95" s="47"/>
      <c r="M95" s="221" t="s">
        <v>5</v>
      </c>
      <c r="N95" s="226" t="s">
        <v>41</v>
      </c>
      <c r="O95" s="227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5" t="s">
        <v>164</v>
      </c>
      <c r="AT95" s="25" t="s">
        <v>159</v>
      </c>
      <c r="AU95" s="25" t="s">
        <v>79</v>
      </c>
      <c r="AY95" s="25" t="s">
        <v>156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164</v>
      </c>
      <c r="BM95" s="25" t="s">
        <v>223</v>
      </c>
    </row>
    <row r="96" s="1" customFormat="1" ht="6.96" customHeight="1">
      <c r="B96" s="68"/>
      <c r="C96" s="69"/>
      <c r="D96" s="69"/>
      <c r="E96" s="69"/>
      <c r="F96" s="69"/>
      <c r="G96" s="69"/>
      <c r="H96" s="69"/>
      <c r="I96" s="164"/>
      <c r="J96" s="69"/>
      <c r="K96" s="69"/>
      <c r="L96" s="47"/>
    </row>
  </sheetData>
  <autoFilter ref="C85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224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226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ROUND(SUM(BE96:BE169), 2)</f>
        <v>0</v>
      </c>
      <c r="G34" s="48"/>
      <c r="H34" s="48"/>
      <c r="I34" s="156">
        <v>0.20999999999999999</v>
      </c>
      <c r="J34" s="155">
        <f>ROUND(ROUND((SUM(BE96:BE169)),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ROUND(SUM(BF96:BF169), 2)</f>
        <v>0</v>
      </c>
      <c r="G35" s="48"/>
      <c r="H35" s="48"/>
      <c r="I35" s="156">
        <v>0.14999999999999999</v>
      </c>
      <c r="J35" s="155">
        <f>ROUND(ROUND((SUM(BF96:BF169)),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ROUND(SUM(BG96:BG169),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ROUND(SUM(BH96:BH169),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ROUND(SUM(BI96:BI169),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224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102.1.NN - Rozšíření komunikace s vložením vjezdové brány Šumperk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229</v>
      </c>
      <c r="E67" s="183"/>
      <c r="F67" s="183"/>
      <c r="G67" s="183"/>
      <c r="H67" s="183"/>
      <c r="I67" s="184"/>
      <c r="J67" s="185">
        <f>J135</f>
        <v>0</v>
      </c>
      <c r="K67" s="186"/>
    </row>
    <row r="68" s="9" customFormat="1" ht="19.92" customHeight="1">
      <c r="B68" s="180"/>
      <c r="C68" s="181"/>
      <c r="D68" s="182" t="s">
        <v>230</v>
      </c>
      <c r="E68" s="183"/>
      <c r="F68" s="183"/>
      <c r="G68" s="183"/>
      <c r="H68" s="183"/>
      <c r="I68" s="184"/>
      <c r="J68" s="185">
        <f>J140</f>
        <v>0</v>
      </c>
      <c r="K68" s="186"/>
    </row>
    <row r="69" s="9" customFormat="1" ht="19.92" customHeight="1">
      <c r="B69" s="180"/>
      <c r="C69" s="181"/>
      <c r="D69" s="182" t="s">
        <v>231</v>
      </c>
      <c r="E69" s="183"/>
      <c r="F69" s="183"/>
      <c r="G69" s="183"/>
      <c r="H69" s="183"/>
      <c r="I69" s="184"/>
      <c r="J69" s="185">
        <f>J146</f>
        <v>0</v>
      </c>
      <c r="K69" s="186"/>
    </row>
    <row r="70" s="9" customFormat="1" ht="19.92" customHeight="1">
      <c r="B70" s="180"/>
      <c r="C70" s="181"/>
      <c r="D70" s="182" t="s">
        <v>232</v>
      </c>
      <c r="E70" s="183"/>
      <c r="F70" s="183"/>
      <c r="G70" s="183"/>
      <c r="H70" s="183"/>
      <c r="I70" s="184"/>
      <c r="J70" s="185">
        <f>J148</f>
        <v>0</v>
      </c>
      <c r="K70" s="186"/>
    </row>
    <row r="71" s="8" customFormat="1" ht="24.96" customHeight="1">
      <c r="B71" s="173"/>
      <c r="C71" s="174"/>
      <c r="D71" s="175" t="s">
        <v>233</v>
      </c>
      <c r="E71" s="176"/>
      <c r="F71" s="176"/>
      <c r="G71" s="176"/>
      <c r="H71" s="176"/>
      <c r="I71" s="177"/>
      <c r="J71" s="178">
        <f>J162</f>
        <v>0</v>
      </c>
      <c r="K71" s="179"/>
    </row>
    <row r="72" s="9" customFormat="1" ht="19.92" customHeight="1">
      <c r="B72" s="180"/>
      <c r="C72" s="181"/>
      <c r="D72" s="182" t="s">
        <v>234</v>
      </c>
      <c r="E72" s="183"/>
      <c r="F72" s="183"/>
      <c r="G72" s="183"/>
      <c r="H72" s="183"/>
      <c r="I72" s="184"/>
      <c r="J72" s="185">
        <f>J163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139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- 2.rozpočet</v>
      </c>
      <c r="F82" s="75"/>
      <c r="G82" s="75"/>
      <c r="H82" s="75"/>
      <c r="I82" s="187"/>
      <c r="L82" s="47"/>
    </row>
    <row r="83">
      <c r="B83" s="29"/>
      <c r="C83" s="75" t="s">
        <v>124</v>
      </c>
      <c r="L83" s="29"/>
    </row>
    <row r="84" ht="16.5" customHeight="1">
      <c r="B84" s="29"/>
      <c r="E84" s="188" t="s">
        <v>125</v>
      </c>
      <c r="L84" s="29"/>
    </row>
    <row r="85">
      <c r="B85" s="29"/>
      <c r="C85" s="75" t="s">
        <v>126</v>
      </c>
      <c r="L85" s="29"/>
    </row>
    <row r="86" s="1" customFormat="1" ht="16.5" customHeight="1">
      <c r="B86" s="47"/>
      <c r="E86" s="230" t="s">
        <v>224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225</v>
      </c>
      <c r="I87" s="187"/>
      <c r="L87" s="47"/>
    </row>
    <row r="88" s="1" customFormat="1" ht="17.25" customHeight="1">
      <c r="B88" s="47"/>
      <c r="E88" s="78" t="str">
        <f>E13</f>
        <v>OS 102.1.NN - Rozšíření komunikace s vložením vjezdové brány Šumperk - neuznatelné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140</v>
      </c>
      <c r="D95" s="193" t="s">
        <v>55</v>
      </c>
      <c r="E95" s="193" t="s">
        <v>51</v>
      </c>
      <c r="F95" s="193" t="s">
        <v>141</v>
      </c>
      <c r="G95" s="193" t="s">
        <v>142</v>
      </c>
      <c r="H95" s="193" t="s">
        <v>143</v>
      </c>
      <c r="I95" s="194" t="s">
        <v>144</v>
      </c>
      <c r="J95" s="193" t="s">
        <v>130</v>
      </c>
      <c r="K95" s="195" t="s">
        <v>145</v>
      </c>
      <c r="L95" s="191"/>
      <c r="M95" s="93" t="s">
        <v>146</v>
      </c>
      <c r="N95" s="94" t="s">
        <v>40</v>
      </c>
      <c r="O95" s="94" t="s">
        <v>147</v>
      </c>
      <c r="P95" s="94" t="s">
        <v>148</v>
      </c>
      <c r="Q95" s="94" t="s">
        <v>149</v>
      </c>
      <c r="R95" s="94" t="s">
        <v>150</v>
      </c>
      <c r="S95" s="94" t="s">
        <v>151</v>
      </c>
      <c r="T95" s="95" t="s">
        <v>152</v>
      </c>
    </row>
    <row r="96" s="1" customFormat="1" ht="29.28" customHeight="1">
      <c r="B96" s="47"/>
      <c r="C96" s="97" t="s">
        <v>131</v>
      </c>
      <c r="I96" s="187"/>
      <c r="J96" s="196">
        <f>BK96</f>
        <v>0</v>
      </c>
      <c r="L96" s="47"/>
      <c r="M96" s="96"/>
      <c r="N96" s="83"/>
      <c r="O96" s="83"/>
      <c r="P96" s="197">
        <f>P97+P162</f>
        <v>0</v>
      </c>
      <c r="Q96" s="83"/>
      <c r="R96" s="197">
        <f>R97+R162</f>
        <v>2.2538600000000004</v>
      </c>
      <c r="S96" s="83"/>
      <c r="T96" s="198">
        <f>T97+T162</f>
        <v>126.16800000000001</v>
      </c>
      <c r="AT96" s="25" t="s">
        <v>69</v>
      </c>
      <c r="AU96" s="25" t="s">
        <v>132</v>
      </c>
      <c r="BK96" s="199">
        <f>BK97+BK162</f>
        <v>0</v>
      </c>
    </row>
    <row r="97" s="11" customFormat="1" ht="37.44001" customHeight="1">
      <c r="B97" s="200"/>
      <c r="D97" s="201" t="s">
        <v>69</v>
      </c>
      <c r="E97" s="202" t="s">
        <v>235</v>
      </c>
      <c r="F97" s="202" t="s">
        <v>236</v>
      </c>
      <c r="I97" s="203"/>
      <c r="J97" s="204">
        <f>BK97</f>
        <v>0</v>
      </c>
      <c r="L97" s="200"/>
      <c r="M97" s="205"/>
      <c r="N97" s="206"/>
      <c r="O97" s="206"/>
      <c r="P97" s="207">
        <f>P98+P135+P140+P146+P148</f>
        <v>0</v>
      </c>
      <c r="Q97" s="206"/>
      <c r="R97" s="207">
        <f>R98+R135+R140+R146+R148</f>
        <v>2.2538600000000004</v>
      </c>
      <c r="S97" s="206"/>
      <c r="T97" s="208">
        <f>T98+T135+T140+T146+T148</f>
        <v>126.16800000000001</v>
      </c>
      <c r="AR97" s="201" t="s">
        <v>77</v>
      </c>
      <c r="AT97" s="209" t="s">
        <v>69</v>
      </c>
      <c r="AU97" s="209" t="s">
        <v>70</v>
      </c>
      <c r="AY97" s="201" t="s">
        <v>156</v>
      </c>
      <c r="BK97" s="210">
        <f>BK98+BK135+BK140+BK146+BK148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237</v>
      </c>
      <c r="I98" s="203"/>
      <c r="J98" s="212">
        <f>BK98</f>
        <v>0</v>
      </c>
      <c r="L98" s="200"/>
      <c r="M98" s="205"/>
      <c r="N98" s="206"/>
      <c r="O98" s="206"/>
      <c r="P98" s="207">
        <f>SUM(P99:P134)</f>
        <v>0</v>
      </c>
      <c r="Q98" s="206"/>
      <c r="R98" s="207">
        <f>SUM(R99:R134)</f>
        <v>2.2400000000000002</v>
      </c>
      <c r="S98" s="206"/>
      <c r="T98" s="208">
        <f>SUM(T99:T134)</f>
        <v>0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SUM(BK99:BK134)</f>
        <v>0</v>
      </c>
    </row>
    <row r="99" s="1" customFormat="1" ht="38.25" customHeight="1">
      <c r="B99" s="213"/>
      <c r="C99" s="214" t="s">
        <v>77</v>
      </c>
      <c r="D99" s="214" t="s">
        <v>159</v>
      </c>
      <c r="E99" s="215" t="s">
        <v>238</v>
      </c>
      <c r="F99" s="216" t="s">
        <v>239</v>
      </c>
      <c r="G99" s="217" t="s">
        <v>240</v>
      </c>
      <c r="H99" s="218">
        <v>102.48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169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169</v>
      </c>
      <c r="BM99" s="25" t="s">
        <v>241</v>
      </c>
    </row>
    <row r="100" s="12" customFormat="1">
      <c r="B100" s="231"/>
      <c r="D100" s="232" t="s">
        <v>242</v>
      </c>
      <c r="E100" s="233" t="s">
        <v>5</v>
      </c>
      <c r="F100" s="234" t="s">
        <v>243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242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3" customFormat="1">
      <c r="B101" s="239"/>
      <c r="D101" s="232" t="s">
        <v>242</v>
      </c>
      <c r="E101" s="240" t="s">
        <v>5</v>
      </c>
      <c r="F101" s="241" t="s">
        <v>244</v>
      </c>
      <c r="H101" s="242">
        <v>55.799999999999997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242</v>
      </c>
      <c r="AU101" s="240" t="s">
        <v>79</v>
      </c>
      <c r="AV101" s="13" t="s">
        <v>79</v>
      </c>
      <c r="AW101" s="13" t="s">
        <v>34</v>
      </c>
      <c r="AX101" s="13" t="s">
        <v>70</v>
      </c>
      <c r="AY101" s="240" t="s">
        <v>156</v>
      </c>
    </row>
    <row r="102" s="12" customFormat="1">
      <c r="B102" s="231"/>
      <c r="D102" s="232" t="s">
        <v>242</v>
      </c>
      <c r="E102" s="233" t="s">
        <v>5</v>
      </c>
      <c r="F102" s="234" t="s">
        <v>245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242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242</v>
      </c>
      <c r="E103" s="240" t="s">
        <v>5</v>
      </c>
      <c r="F103" s="241" t="s">
        <v>246</v>
      </c>
      <c r="H103" s="242">
        <v>45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242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2" customFormat="1">
      <c r="B104" s="231"/>
      <c r="D104" s="232" t="s">
        <v>242</v>
      </c>
      <c r="E104" s="233" t="s">
        <v>5</v>
      </c>
      <c r="F104" s="234" t="s">
        <v>247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242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242</v>
      </c>
      <c r="E105" s="240" t="s">
        <v>5</v>
      </c>
      <c r="F105" s="241" t="s">
        <v>248</v>
      </c>
      <c r="H105" s="242">
        <v>1.6799999999999999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242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4" customFormat="1">
      <c r="B106" s="247"/>
      <c r="D106" s="232" t="s">
        <v>242</v>
      </c>
      <c r="E106" s="248" t="s">
        <v>5</v>
      </c>
      <c r="F106" s="249" t="s">
        <v>249</v>
      </c>
      <c r="H106" s="250">
        <v>102.48</v>
      </c>
      <c r="I106" s="251"/>
      <c r="L106" s="247"/>
      <c r="M106" s="252"/>
      <c r="N106" s="253"/>
      <c r="O106" s="253"/>
      <c r="P106" s="253"/>
      <c r="Q106" s="253"/>
      <c r="R106" s="253"/>
      <c r="S106" s="253"/>
      <c r="T106" s="254"/>
      <c r="AT106" s="248" t="s">
        <v>242</v>
      </c>
      <c r="AU106" s="248" t="s">
        <v>79</v>
      </c>
      <c r="AV106" s="14" t="s">
        <v>169</v>
      </c>
      <c r="AW106" s="14" t="s">
        <v>34</v>
      </c>
      <c r="AX106" s="14" t="s">
        <v>77</v>
      </c>
      <c r="AY106" s="248" t="s">
        <v>156</v>
      </c>
    </row>
    <row r="107" s="1" customFormat="1" ht="51" customHeight="1">
      <c r="B107" s="213"/>
      <c r="C107" s="214" t="s">
        <v>79</v>
      </c>
      <c r="D107" s="214" t="s">
        <v>159</v>
      </c>
      <c r="E107" s="215" t="s">
        <v>250</v>
      </c>
      <c r="F107" s="216" t="s">
        <v>251</v>
      </c>
      <c r="G107" s="217" t="s">
        <v>240</v>
      </c>
      <c r="H107" s="218">
        <v>1024.8</v>
      </c>
      <c r="I107" s="219"/>
      <c r="J107" s="220">
        <f>ROUND(I107*H107,2)</f>
        <v>0</v>
      </c>
      <c r="K107" s="216" t="s">
        <v>163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169</v>
      </c>
      <c r="AT107" s="25" t="s">
        <v>159</v>
      </c>
      <c r="AU107" s="25" t="s">
        <v>79</v>
      </c>
      <c r="AY107" s="25" t="s">
        <v>156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169</v>
      </c>
      <c r="BM107" s="25" t="s">
        <v>252</v>
      </c>
    </row>
    <row r="108" s="12" customFormat="1">
      <c r="B108" s="231"/>
      <c r="D108" s="232" t="s">
        <v>242</v>
      </c>
      <c r="E108" s="233" t="s">
        <v>5</v>
      </c>
      <c r="F108" s="234" t="s">
        <v>253</v>
      </c>
      <c r="H108" s="233" t="s">
        <v>5</v>
      </c>
      <c r="I108" s="235"/>
      <c r="L108" s="231"/>
      <c r="M108" s="236"/>
      <c r="N108" s="237"/>
      <c r="O108" s="237"/>
      <c r="P108" s="237"/>
      <c r="Q108" s="237"/>
      <c r="R108" s="237"/>
      <c r="S108" s="237"/>
      <c r="T108" s="238"/>
      <c r="AT108" s="233" t="s">
        <v>242</v>
      </c>
      <c r="AU108" s="233" t="s">
        <v>79</v>
      </c>
      <c r="AV108" s="12" t="s">
        <v>77</v>
      </c>
      <c r="AW108" s="12" t="s">
        <v>34</v>
      </c>
      <c r="AX108" s="12" t="s">
        <v>70</v>
      </c>
      <c r="AY108" s="233" t="s">
        <v>156</v>
      </c>
    </row>
    <row r="109" s="13" customFormat="1">
      <c r="B109" s="239"/>
      <c r="D109" s="232" t="s">
        <v>242</v>
      </c>
      <c r="E109" s="240" t="s">
        <v>5</v>
      </c>
      <c r="F109" s="241" t="s">
        <v>254</v>
      </c>
      <c r="H109" s="242">
        <v>558</v>
      </c>
      <c r="I109" s="243"/>
      <c r="L109" s="239"/>
      <c r="M109" s="244"/>
      <c r="N109" s="245"/>
      <c r="O109" s="245"/>
      <c r="P109" s="245"/>
      <c r="Q109" s="245"/>
      <c r="R109" s="245"/>
      <c r="S109" s="245"/>
      <c r="T109" s="246"/>
      <c r="AT109" s="240" t="s">
        <v>242</v>
      </c>
      <c r="AU109" s="240" t="s">
        <v>79</v>
      </c>
      <c r="AV109" s="13" t="s">
        <v>79</v>
      </c>
      <c r="AW109" s="13" t="s">
        <v>34</v>
      </c>
      <c r="AX109" s="13" t="s">
        <v>70</v>
      </c>
      <c r="AY109" s="240" t="s">
        <v>156</v>
      </c>
    </row>
    <row r="110" s="12" customFormat="1">
      <c r="B110" s="231"/>
      <c r="D110" s="232" t="s">
        <v>242</v>
      </c>
      <c r="E110" s="233" t="s">
        <v>5</v>
      </c>
      <c r="F110" s="234" t="s">
        <v>245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242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3" customFormat="1">
      <c r="B111" s="239"/>
      <c r="D111" s="232" t="s">
        <v>242</v>
      </c>
      <c r="E111" s="240" t="s">
        <v>5</v>
      </c>
      <c r="F111" s="241" t="s">
        <v>255</v>
      </c>
      <c r="H111" s="242">
        <v>450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242</v>
      </c>
      <c r="AU111" s="240" t="s">
        <v>79</v>
      </c>
      <c r="AV111" s="13" t="s">
        <v>79</v>
      </c>
      <c r="AW111" s="13" t="s">
        <v>34</v>
      </c>
      <c r="AX111" s="13" t="s">
        <v>70</v>
      </c>
      <c r="AY111" s="240" t="s">
        <v>156</v>
      </c>
    </row>
    <row r="112" s="12" customFormat="1">
      <c r="B112" s="231"/>
      <c r="D112" s="232" t="s">
        <v>242</v>
      </c>
      <c r="E112" s="233" t="s">
        <v>5</v>
      </c>
      <c r="F112" s="234" t="s">
        <v>256</v>
      </c>
      <c r="H112" s="233" t="s">
        <v>5</v>
      </c>
      <c r="I112" s="235"/>
      <c r="L112" s="231"/>
      <c r="M112" s="236"/>
      <c r="N112" s="237"/>
      <c r="O112" s="237"/>
      <c r="P112" s="237"/>
      <c r="Q112" s="237"/>
      <c r="R112" s="237"/>
      <c r="S112" s="237"/>
      <c r="T112" s="238"/>
      <c r="AT112" s="233" t="s">
        <v>242</v>
      </c>
      <c r="AU112" s="233" t="s">
        <v>79</v>
      </c>
      <c r="AV112" s="12" t="s">
        <v>77</v>
      </c>
      <c r="AW112" s="12" t="s">
        <v>34</v>
      </c>
      <c r="AX112" s="12" t="s">
        <v>70</v>
      </c>
      <c r="AY112" s="233" t="s">
        <v>156</v>
      </c>
    </row>
    <row r="113" s="13" customFormat="1">
      <c r="B113" s="239"/>
      <c r="D113" s="232" t="s">
        <v>242</v>
      </c>
      <c r="E113" s="240" t="s">
        <v>5</v>
      </c>
      <c r="F113" s="241" t="s">
        <v>257</v>
      </c>
      <c r="H113" s="242">
        <v>16.800000000000001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242</v>
      </c>
      <c r="AU113" s="240" t="s">
        <v>79</v>
      </c>
      <c r="AV113" s="13" t="s">
        <v>79</v>
      </c>
      <c r="AW113" s="13" t="s">
        <v>34</v>
      </c>
      <c r="AX113" s="13" t="s">
        <v>70</v>
      </c>
      <c r="AY113" s="240" t="s">
        <v>156</v>
      </c>
    </row>
    <row r="114" s="14" customFormat="1">
      <c r="B114" s="247"/>
      <c r="D114" s="232" t="s">
        <v>242</v>
      </c>
      <c r="E114" s="248" t="s">
        <v>5</v>
      </c>
      <c r="F114" s="249" t="s">
        <v>249</v>
      </c>
      <c r="H114" s="250">
        <v>1024.8</v>
      </c>
      <c r="I114" s="251"/>
      <c r="L114" s="247"/>
      <c r="M114" s="252"/>
      <c r="N114" s="253"/>
      <c r="O114" s="253"/>
      <c r="P114" s="253"/>
      <c r="Q114" s="253"/>
      <c r="R114" s="253"/>
      <c r="S114" s="253"/>
      <c r="T114" s="254"/>
      <c r="AT114" s="248" t="s">
        <v>242</v>
      </c>
      <c r="AU114" s="248" t="s">
        <v>79</v>
      </c>
      <c r="AV114" s="14" t="s">
        <v>169</v>
      </c>
      <c r="AW114" s="14" t="s">
        <v>34</v>
      </c>
      <c r="AX114" s="14" t="s">
        <v>77</v>
      </c>
      <c r="AY114" s="248" t="s">
        <v>156</v>
      </c>
    </row>
    <row r="115" s="1" customFormat="1" ht="16.5" customHeight="1">
      <c r="B115" s="213"/>
      <c r="C115" s="214" t="s">
        <v>93</v>
      </c>
      <c r="D115" s="214" t="s">
        <v>159</v>
      </c>
      <c r="E115" s="215" t="s">
        <v>258</v>
      </c>
      <c r="F115" s="216" t="s">
        <v>259</v>
      </c>
      <c r="G115" s="217" t="s">
        <v>260</v>
      </c>
      <c r="H115" s="218">
        <v>184.464</v>
      </c>
      <c r="I115" s="219"/>
      <c r="J115" s="220">
        <f>ROUND(I115*H115,2)</f>
        <v>0</v>
      </c>
      <c r="K115" s="216" t="s">
        <v>163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169</v>
      </c>
      <c r="AT115" s="25" t="s">
        <v>159</v>
      </c>
      <c r="AU115" s="25" t="s">
        <v>79</v>
      </c>
      <c r="AY115" s="25" t="s">
        <v>156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169</v>
      </c>
      <c r="BM115" s="25" t="s">
        <v>261</v>
      </c>
    </row>
    <row r="116" s="12" customFormat="1">
      <c r="B116" s="231"/>
      <c r="D116" s="232" t="s">
        <v>242</v>
      </c>
      <c r="E116" s="233" t="s">
        <v>5</v>
      </c>
      <c r="F116" s="234" t="s">
        <v>262</v>
      </c>
      <c r="H116" s="233" t="s">
        <v>5</v>
      </c>
      <c r="I116" s="235"/>
      <c r="L116" s="231"/>
      <c r="M116" s="236"/>
      <c r="N116" s="237"/>
      <c r="O116" s="237"/>
      <c r="P116" s="237"/>
      <c r="Q116" s="237"/>
      <c r="R116" s="237"/>
      <c r="S116" s="237"/>
      <c r="T116" s="238"/>
      <c r="AT116" s="233" t="s">
        <v>242</v>
      </c>
      <c r="AU116" s="233" t="s">
        <v>79</v>
      </c>
      <c r="AV116" s="12" t="s">
        <v>77</v>
      </c>
      <c r="AW116" s="12" t="s">
        <v>34</v>
      </c>
      <c r="AX116" s="12" t="s">
        <v>70</v>
      </c>
      <c r="AY116" s="233" t="s">
        <v>156</v>
      </c>
    </row>
    <row r="117" s="13" customFormat="1">
      <c r="B117" s="239"/>
      <c r="D117" s="232" t="s">
        <v>242</v>
      </c>
      <c r="E117" s="240" t="s">
        <v>5</v>
      </c>
      <c r="F117" s="241" t="s">
        <v>263</v>
      </c>
      <c r="H117" s="242">
        <v>100.44</v>
      </c>
      <c r="I117" s="243"/>
      <c r="L117" s="239"/>
      <c r="M117" s="244"/>
      <c r="N117" s="245"/>
      <c r="O117" s="245"/>
      <c r="P117" s="245"/>
      <c r="Q117" s="245"/>
      <c r="R117" s="245"/>
      <c r="S117" s="245"/>
      <c r="T117" s="246"/>
      <c r="AT117" s="240" t="s">
        <v>242</v>
      </c>
      <c r="AU117" s="240" t="s">
        <v>79</v>
      </c>
      <c r="AV117" s="13" t="s">
        <v>79</v>
      </c>
      <c r="AW117" s="13" t="s">
        <v>34</v>
      </c>
      <c r="AX117" s="13" t="s">
        <v>70</v>
      </c>
      <c r="AY117" s="240" t="s">
        <v>156</v>
      </c>
    </row>
    <row r="118" s="12" customFormat="1">
      <c r="B118" s="231"/>
      <c r="D118" s="232" t="s">
        <v>242</v>
      </c>
      <c r="E118" s="233" t="s">
        <v>5</v>
      </c>
      <c r="F118" s="234" t="s">
        <v>245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242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3" customFormat="1">
      <c r="B119" s="239"/>
      <c r="D119" s="232" t="s">
        <v>242</v>
      </c>
      <c r="E119" s="240" t="s">
        <v>5</v>
      </c>
      <c r="F119" s="241" t="s">
        <v>264</v>
      </c>
      <c r="H119" s="242">
        <v>81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242</v>
      </c>
      <c r="AU119" s="240" t="s">
        <v>79</v>
      </c>
      <c r="AV119" s="13" t="s">
        <v>79</v>
      </c>
      <c r="AW119" s="13" t="s">
        <v>34</v>
      </c>
      <c r="AX119" s="13" t="s">
        <v>70</v>
      </c>
      <c r="AY119" s="240" t="s">
        <v>156</v>
      </c>
    </row>
    <row r="120" s="12" customFormat="1">
      <c r="B120" s="231"/>
      <c r="D120" s="232" t="s">
        <v>242</v>
      </c>
      <c r="E120" s="233" t="s">
        <v>5</v>
      </c>
      <c r="F120" s="234" t="s">
        <v>265</v>
      </c>
      <c r="H120" s="233" t="s">
        <v>5</v>
      </c>
      <c r="I120" s="235"/>
      <c r="L120" s="231"/>
      <c r="M120" s="236"/>
      <c r="N120" s="237"/>
      <c r="O120" s="237"/>
      <c r="P120" s="237"/>
      <c r="Q120" s="237"/>
      <c r="R120" s="237"/>
      <c r="S120" s="237"/>
      <c r="T120" s="238"/>
      <c r="AT120" s="233" t="s">
        <v>242</v>
      </c>
      <c r="AU120" s="233" t="s">
        <v>79</v>
      </c>
      <c r="AV120" s="12" t="s">
        <v>77</v>
      </c>
      <c r="AW120" s="12" t="s">
        <v>34</v>
      </c>
      <c r="AX120" s="12" t="s">
        <v>70</v>
      </c>
      <c r="AY120" s="233" t="s">
        <v>156</v>
      </c>
    </row>
    <row r="121" s="13" customFormat="1">
      <c r="B121" s="239"/>
      <c r="D121" s="232" t="s">
        <v>242</v>
      </c>
      <c r="E121" s="240" t="s">
        <v>5</v>
      </c>
      <c r="F121" s="241" t="s">
        <v>266</v>
      </c>
      <c r="H121" s="242">
        <v>3.024</v>
      </c>
      <c r="I121" s="243"/>
      <c r="L121" s="239"/>
      <c r="M121" s="244"/>
      <c r="N121" s="245"/>
      <c r="O121" s="245"/>
      <c r="P121" s="245"/>
      <c r="Q121" s="245"/>
      <c r="R121" s="245"/>
      <c r="S121" s="245"/>
      <c r="T121" s="246"/>
      <c r="AT121" s="240" t="s">
        <v>242</v>
      </c>
      <c r="AU121" s="240" t="s">
        <v>79</v>
      </c>
      <c r="AV121" s="13" t="s">
        <v>79</v>
      </c>
      <c r="AW121" s="13" t="s">
        <v>34</v>
      </c>
      <c r="AX121" s="13" t="s">
        <v>70</v>
      </c>
      <c r="AY121" s="240" t="s">
        <v>156</v>
      </c>
    </row>
    <row r="122" s="14" customFormat="1">
      <c r="B122" s="247"/>
      <c r="D122" s="232" t="s">
        <v>242</v>
      </c>
      <c r="E122" s="248" t="s">
        <v>5</v>
      </c>
      <c r="F122" s="249" t="s">
        <v>249</v>
      </c>
      <c r="H122" s="250">
        <v>184.464</v>
      </c>
      <c r="I122" s="251"/>
      <c r="L122" s="247"/>
      <c r="M122" s="252"/>
      <c r="N122" s="253"/>
      <c r="O122" s="253"/>
      <c r="P122" s="253"/>
      <c r="Q122" s="253"/>
      <c r="R122" s="253"/>
      <c r="S122" s="253"/>
      <c r="T122" s="254"/>
      <c r="AT122" s="248" t="s">
        <v>242</v>
      </c>
      <c r="AU122" s="248" t="s">
        <v>79</v>
      </c>
      <c r="AV122" s="14" t="s">
        <v>169</v>
      </c>
      <c r="AW122" s="14" t="s">
        <v>34</v>
      </c>
      <c r="AX122" s="14" t="s">
        <v>77</v>
      </c>
      <c r="AY122" s="248" t="s">
        <v>156</v>
      </c>
    </row>
    <row r="123" s="1" customFormat="1" ht="38.25" customHeight="1">
      <c r="B123" s="213"/>
      <c r="C123" s="214" t="s">
        <v>169</v>
      </c>
      <c r="D123" s="214" t="s">
        <v>159</v>
      </c>
      <c r="E123" s="215" t="s">
        <v>267</v>
      </c>
      <c r="F123" s="216" t="s">
        <v>268</v>
      </c>
      <c r="G123" s="217" t="s">
        <v>240</v>
      </c>
      <c r="H123" s="218">
        <v>1.1200000000000001</v>
      </c>
      <c r="I123" s="219"/>
      <c r="J123" s="220">
        <f>ROUND(I123*H123,2)</f>
        <v>0</v>
      </c>
      <c r="K123" s="216" t="s">
        <v>163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169</v>
      </c>
      <c r="AT123" s="25" t="s">
        <v>159</v>
      </c>
      <c r="AU123" s="25" t="s">
        <v>79</v>
      </c>
      <c r="AY123" s="25" t="s">
        <v>156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169</v>
      </c>
      <c r="BM123" s="25" t="s">
        <v>269</v>
      </c>
    </row>
    <row r="124" s="12" customFormat="1">
      <c r="B124" s="231"/>
      <c r="D124" s="232" t="s">
        <v>242</v>
      </c>
      <c r="E124" s="233" t="s">
        <v>5</v>
      </c>
      <c r="F124" s="234" t="s">
        <v>270</v>
      </c>
      <c r="H124" s="233" t="s">
        <v>5</v>
      </c>
      <c r="I124" s="235"/>
      <c r="L124" s="231"/>
      <c r="M124" s="236"/>
      <c r="N124" s="237"/>
      <c r="O124" s="237"/>
      <c r="P124" s="237"/>
      <c r="Q124" s="237"/>
      <c r="R124" s="237"/>
      <c r="S124" s="237"/>
      <c r="T124" s="238"/>
      <c r="AT124" s="233" t="s">
        <v>242</v>
      </c>
      <c r="AU124" s="233" t="s">
        <v>79</v>
      </c>
      <c r="AV124" s="12" t="s">
        <v>77</v>
      </c>
      <c r="AW124" s="12" t="s">
        <v>34</v>
      </c>
      <c r="AX124" s="12" t="s">
        <v>70</v>
      </c>
      <c r="AY124" s="233" t="s">
        <v>156</v>
      </c>
    </row>
    <row r="125" s="13" customFormat="1">
      <c r="B125" s="239"/>
      <c r="D125" s="232" t="s">
        <v>242</v>
      </c>
      <c r="E125" s="240" t="s">
        <v>5</v>
      </c>
      <c r="F125" s="241" t="s">
        <v>271</v>
      </c>
      <c r="H125" s="242">
        <v>1.1200000000000001</v>
      </c>
      <c r="I125" s="243"/>
      <c r="L125" s="239"/>
      <c r="M125" s="244"/>
      <c r="N125" s="245"/>
      <c r="O125" s="245"/>
      <c r="P125" s="245"/>
      <c r="Q125" s="245"/>
      <c r="R125" s="245"/>
      <c r="S125" s="245"/>
      <c r="T125" s="246"/>
      <c r="AT125" s="240" t="s">
        <v>242</v>
      </c>
      <c r="AU125" s="240" t="s">
        <v>79</v>
      </c>
      <c r="AV125" s="13" t="s">
        <v>79</v>
      </c>
      <c r="AW125" s="13" t="s">
        <v>34</v>
      </c>
      <c r="AX125" s="13" t="s">
        <v>70</v>
      </c>
      <c r="AY125" s="240" t="s">
        <v>156</v>
      </c>
    </row>
    <row r="126" s="14" customFormat="1">
      <c r="B126" s="247"/>
      <c r="D126" s="232" t="s">
        <v>242</v>
      </c>
      <c r="E126" s="248" t="s">
        <v>5</v>
      </c>
      <c r="F126" s="249" t="s">
        <v>249</v>
      </c>
      <c r="H126" s="250">
        <v>1.1200000000000001</v>
      </c>
      <c r="I126" s="251"/>
      <c r="L126" s="247"/>
      <c r="M126" s="252"/>
      <c r="N126" s="253"/>
      <c r="O126" s="253"/>
      <c r="P126" s="253"/>
      <c r="Q126" s="253"/>
      <c r="R126" s="253"/>
      <c r="S126" s="253"/>
      <c r="T126" s="254"/>
      <c r="AT126" s="248" t="s">
        <v>242</v>
      </c>
      <c r="AU126" s="248" t="s">
        <v>79</v>
      </c>
      <c r="AV126" s="14" t="s">
        <v>169</v>
      </c>
      <c r="AW126" s="14" t="s">
        <v>34</v>
      </c>
      <c r="AX126" s="14" t="s">
        <v>77</v>
      </c>
      <c r="AY126" s="248" t="s">
        <v>156</v>
      </c>
    </row>
    <row r="127" s="1" customFormat="1" ht="16.5" customHeight="1">
      <c r="B127" s="213"/>
      <c r="C127" s="255" t="s">
        <v>155</v>
      </c>
      <c r="D127" s="255" t="s">
        <v>272</v>
      </c>
      <c r="E127" s="256" t="s">
        <v>273</v>
      </c>
      <c r="F127" s="257" t="s">
        <v>274</v>
      </c>
      <c r="G127" s="258" t="s">
        <v>260</v>
      </c>
      <c r="H127" s="259">
        <v>2.2400000000000002</v>
      </c>
      <c r="I127" s="260"/>
      <c r="J127" s="261">
        <f>ROUND(I127*H127,2)</f>
        <v>0</v>
      </c>
      <c r="K127" s="257" t="s">
        <v>163</v>
      </c>
      <c r="L127" s="262"/>
      <c r="M127" s="263" t="s">
        <v>5</v>
      </c>
      <c r="N127" s="264" t="s">
        <v>41</v>
      </c>
      <c r="O127" s="48"/>
      <c r="P127" s="223">
        <f>O127*H127</f>
        <v>0</v>
      </c>
      <c r="Q127" s="223">
        <v>1</v>
      </c>
      <c r="R127" s="223">
        <f>Q127*H127</f>
        <v>2.2400000000000002</v>
      </c>
      <c r="S127" s="223">
        <v>0</v>
      </c>
      <c r="T127" s="224">
        <f>S127*H127</f>
        <v>0</v>
      </c>
      <c r="AR127" s="25" t="s">
        <v>275</v>
      </c>
      <c r="AT127" s="25" t="s">
        <v>272</v>
      </c>
      <c r="AU127" s="25" t="s">
        <v>79</v>
      </c>
      <c r="AY127" s="25" t="s">
        <v>156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169</v>
      </c>
      <c r="BM127" s="25" t="s">
        <v>276</v>
      </c>
    </row>
    <row r="128" s="12" customFormat="1">
      <c r="B128" s="231"/>
      <c r="D128" s="232" t="s">
        <v>242</v>
      </c>
      <c r="E128" s="233" t="s">
        <v>5</v>
      </c>
      <c r="F128" s="234" t="s">
        <v>270</v>
      </c>
      <c r="H128" s="233" t="s">
        <v>5</v>
      </c>
      <c r="I128" s="235"/>
      <c r="L128" s="231"/>
      <c r="M128" s="236"/>
      <c r="N128" s="237"/>
      <c r="O128" s="237"/>
      <c r="P128" s="237"/>
      <c r="Q128" s="237"/>
      <c r="R128" s="237"/>
      <c r="S128" s="237"/>
      <c r="T128" s="238"/>
      <c r="AT128" s="233" t="s">
        <v>242</v>
      </c>
      <c r="AU128" s="233" t="s">
        <v>79</v>
      </c>
      <c r="AV128" s="12" t="s">
        <v>77</v>
      </c>
      <c r="AW128" s="12" t="s">
        <v>34</v>
      </c>
      <c r="AX128" s="12" t="s">
        <v>70</v>
      </c>
      <c r="AY128" s="233" t="s">
        <v>156</v>
      </c>
    </row>
    <row r="129" s="13" customFormat="1">
      <c r="B129" s="239"/>
      <c r="D129" s="232" t="s">
        <v>242</v>
      </c>
      <c r="E129" s="240" t="s">
        <v>5</v>
      </c>
      <c r="F129" s="241" t="s">
        <v>277</v>
      </c>
      <c r="H129" s="242">
        <v>2.2400000000000002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242</v>
      </c>
      <c r="AU129" s="240" t="s">
        <v>79</v>
      </c>
      <c r="AV129" s="13" t="s">
        <v>79</v>
      </c>
      <c r="AW129" s="13" t="s">
        <v>34</v>
      </c>
      <c r="AX129" s="13" t="s">
        <v>70</v>
      </c>
      <c r="AY129" s="240" t="s">
        <v>156</v>
      </c>
    </row>
    <row r="130" s="14" customFormat="1">
      <c r="B130" s="247"/>
      <c r="D130" s="232" t="s">
        <v>242</v>
      </c>
      <c r="E130" s="248" t="s">
        <v>5</v>
      </c>
      <c r="F130" s="249" t="s">
        <v>249</v>
      </c>
      <c r="H130" s="250">
        <v>2.2400000000000002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242</v>
      </c>
      <c r="AU130" s="248" t="s">
        <v>79</v>
      </c>
      <c r="AV130" s="14" t="s">
        <v>169</v>
      </c>
      <c r="AW130" s="14" t="s">
        <v>34</v>
      </c>
      <c r="AX130" s="14" t="s">
        <v>77</v>
      </c>
      <c r="AY130" s="248" t="s">
        <v>156</v>
      </c>
    </row>
    <row r="131" s="1" customFormat="1" ht="38.25" customHeight="1">
      <c r="B131" s="213"/>
      <c r="C131" s="214" t="s">
        <v>178</v>
      </c>
      <c r="D131" s="214" t="s">
        <v>159</v>
      </c>
      <c r="E131" s="215" t="s">
        <v>278</v>
      </c>
      <c r="F131" s="216" t="s">
        <v>279</v>
      </c>
      <c r="G131" s="217" t="s">
        <v>280</v>
      </c>
      <c r="H131" s="218">
        <v>1030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169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169</v>
      </c>
      <c r="BM131" s="25" t="s">
        <v>281</v>
      </c>
    </row>
    <row r="132" s="12" customFormat="1">
      <c r="B132" s="231"/>
      <c r="D132" s="232" t="s">
        <v>242</v>
      </c>
      <c r="E132" s="233" t="s">
        <v>5</v>
      </c>
      <c r="F132" s="234" t="s">
        <v>282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242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3" customFormat="1">
      <c r="B133" s="239"/>
      <c r="D133" s="232" t="s">
        <v>242</v>
      </c>
      <c r="E133" s="240" t="s">
        <v>5</v>
      </c>
      <c r="F133" s="241" t="s">
        <v>283</v>
      </c>
      <c r="H133" s="242">
        <v>1030</v>
      </c>
      <c r="I133" s="243"/>
      <c r="L133" s="239"/>
      <c r="M133" s="244"/>
      <c r="N133" s="245"/>
      <c r="O133" s="245"/>
      <c r="P133" s="245"/>
      <c r="Q133" s="245"/>
      <c r="R133" s="245"/>
      <c r="S133" s="245"/>
      <c r="T133" s="246"/>
      <c r="AT133" s="240" t="s">
        <v>242</v>
      </c>
      <c r="AU133" s="240" t="s">
        <v>79</v>
      </c>
      <c r="AV133" s="13" t="s">
        <v>79</v>
      </c>
      <c r="AW133" s="13" t="s">
        <v>34</v>
      </c>
      <c r="AX133" s="13" t="s">
        <v>70</v>
      </c>
      <c r="AY133" s="240" t="s">
        <v>156</v>
      </c>
    </row>
    <row r="134" s="14" customFormat="1">
      <c r="B134" s="247"/>
      <c r="D134" s="232" t="s">
        <v>242</v>
      </c>
      <c r="E134" s="248" t="s">
        <v>5</v>
      </c>
      <c r="F134" s="249" t="s">
        <v>249</v>
      </c>
      <c r="H134" s="250">
        <v>1030</v>
      </c>
      <c r="I134" s="251"/>
      <c r="L134" s="247"/>
      <c r="M134" s="252"/>
      <c r="N134" s="253"/>
      <c r="O134" s="253"/>
      <c r="P134" s="253"/>
      <c r="Q134" s="253"/>
      <c r="R134" s="253"/>
      <c r="S134" s="253"/>
      <c r="T134" s="254"/>
      <c r="AT134" s="248" t="s">
        <v>242</v>
      </c>
      <c r="AU134" s="248" t="s">
        <v>79</v>
      </c>
      <c r="AV134" s="14" t="s">
        <v>169</v>
      </c>
      <c r="AW134" s="14" t="s">
        <v>34</v>
      </c>
      <c r="AX134" s="14" t="s">
        <v>77</v>
      </c>
      <c r="AY134" s="248" t="s">
        <v>156</v>
      </c>
    </row>
    <row r="135" s="11" customFormat="1" ht="29.88" customHeight="1">
      <c r="B135" s="200"/>
      <c r="D135" s="201" t="s">
        <v>69</v>
      </c>
      <c r="E135" s="211" t="s">
        <v>169</v>
      </c>
      <c r="F135" s="211" t="s">
        <v>284</v>
      </c>
      <c r="I135" s="203"/>
      <c r="J135" s="212">
        <f>BK135</f>
        <v>0</v>
      </c>
      <c r="L135" s="200"/>
      <c r="M135" s="205"/>
      <c r="N135" s="206"/>
      <c r="O135" s="206"/>
      <c r="P135" s="207">
        <f>SUM(P136:P139)</f>
        <v>0</v>
      </c>
      <c r="Q135" s="206"/>
      <c r="R135" s="207">
        <f>SUM(R136:R139)</f>
        <v>0</v>
      </c>
      <c r="S135" s="206"/>
      <c r="T135" s="208">
        <f>SUM(T136:T139)</f>
        <v>0</v>
      </c>
      <c r="AR135" s="201" t="s">
        <v>77</v>
      </c>
      <c r="AT135" s="209" t="s">
        <v>69</v>
      </c>
      <c r="AU135" s="209" t="s">
        <v>77</v>
      </c>
      <c r="AY135" s="201" t="s">
        <v>156</v>
      </c>
      <c r="BK135" s="210">
        <f>SUM(BK136:BK139)</f>
        <v>0</v>
      </c>
    </row>
    <row r="136" s="1" customFormat="1" ht="25.5" customHeight="1">
      <c r="B136" s="213"/>
      <c r="C136" s="214" t="s">
        <v>285</v>
      </c>
      <c r="D136" s="214" t="s">
        <v>159</v>
      </c>
      <c r="E136" s="215" t="s">
        <v>286</v>
      </c>
      <c r="F136" s="216" t="s">
        <v>287</v>
      </c>
      <c r="G136" s="217" t="s">
        <v>240</v>
      </c>
      <c r="H136" s="218">
        <v>0.56000000000000005</v>
      </c>
      <c r="I136" s="219"/>
      <c r="J136" s="220">
        <f>ROUND(I136*H136,2)</f>
        <v>0</v>
      </c>
      <c r="K136" s="216" t="s">
        <v>163</v>
      </c>
      <c r="L136" s="47"/>
      <c r="M136" s="221" t="s">
        <v>5</v>
      </c>
      <c r="N136" s="222" t="s">
        <v>41</v>
      </c>
      <c r="O136" s="4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5" t="s">
        <v>169</v>
      </c>
      <c r="AT136" s="25" t="s">
        <v>159</v>
      </c>
      <c r="AU136" s="25" t="s">
        <v>79</v>
      </c>
      <c r="AY136" s="25" t="s">
        <v>156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5" t="s">
        <v>77</v>
      </c>
      <c r="BK136" s="225">
        <f>ROUND(I136*H136,2)</f>
        <v>0</v>
      </c>
      <c r="BL136" s="25" t="s">
        <v>169</v>
      </c>
      <c r="BM136" s="25" t="s">
        <v>288</v>
      </c>
    </row>
    <row r="137" s="12" customFormat="1">
      <c r="B137" s="231"/>
      <c r="D137" s="232" t="s">
        <v>242</v>
      </c>
      <c r="E137" s="233" t="s">
        <v>5</v>
      </c>
      <c r="F137" s="234" t="s">
        <v>289</v>
      </c>
      <c r="H137" s="233" t="s">
        <v>5</v>
      </c>
      <c r="I137" s="235"/>
      <c r="L137" s="231"/>
      <c r="M137" s="236"/>
      <c r="N137" s="237"/>
      <c r="O137" s="237"/>
      <c r="P137" s="237"/>
      <c r="Q137" s="237"/>
      <c r="R137" s="237"/>
      <c r="S137" s="237"/>
      <c r="T137" s="238"/>
      <c r="AT137" s="233" t="s">
        <v>242</v>
      </c>
      <c r="AU137" s="233" t="s">
        <v>79</v>
      </c>
      <c r="AV137" s="12" t="s">
        <v>77</v>
      </c>
      <c r="AW137" s="12" t="s">
        <v>34</v>
      </c>
      <c r="AX137" s="12" t="s">
        <v>70</v>
      </c>
      <c r="AY137" s="233" t="s">
        <v>156</v>
      </c>
    </row>
    <row r="138" s="13" customFormat="1">
      <c r="B138" s="239"/>
      <c r="D138" s="232" t="s">
        <v>242</v>
      </c>
      <c r="E138" s="240" t="s">
        <v>5</v>
      </c>
      <c r="F138" s="241" t="s">
        <v>290</v>
      </c>
      <c r="H138" s="242">
        <v>0.56000000000000005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242</v>
      </c>
      <c r="AU138" s="240" t="s">
        <v>79</v>
      </c>
      <c r="AV138" s="13" t="s">
        <v>79</v>
      </c>
      <c r="AW138" s="13" t="s">
        <v>34</v>
      </c>
      <c r="AX138" s="13" t="s">
        <v>70</v>
      </c>
      <c r="AY138" s="240" t="s">
        <v>156</v>
      </c>
    </row>
    <row r="139" s="14" customFormat="1">
      <c r="B139" s="247"/>
      <c r="D139" s="232" t="s">
        <v>242</v>
      </c>
      <c r="E139" s="248" t="s">
        <v>5</v>
      </c>
      <c r="F139" s="249" t="s">
        <v>249</v>
      </c>
      <c r="H139" s="250">
        <v>0.56000000000000005</v>
      </c>
      <c r="I139" s="251"/>
      <c r="L139" s="247"/>
      <c r="M139" s="252"/>
      <c r="N139" s="253"/>
      <c r="O139" s="253"/>
      <c r="P139" s="253"/>
      <c r="Q139" s="253"/>
      <c r="R139" s="253"/>
      <c r="S139" s="253"/>
      <c r="T139" s="254"/>
      <c r="AT139" s="248" t="s">
        <v>242</v>
      </c>
      <c r="AU139" s="248" t="s">
        <v>79</v>
      </c>
      <c r="AV139" s="14" t="s">
        <v>169</v>
      </c>
      <c r="AW139" s="14" t="s">
        <v>34</v>
      </c>
      <c r="AX139" s="14" t="s">
        <v>77</v>
      </c>
      <c r="AY139" s="248" t="s">
        <v>156</v>
      </c>
    </row>
    <row r="140" s="11" customFormat="1" ht="29.88" customHeight="1">
      <c r="B140" s="200"/>
      <c r="D140" s="201" t="s">
        <v>69</v>
      </c>
      <c r="E140" s="211" t="s">
        <v>155</v>
      </c>
      <c r="F140" s="211" t="s">
        <v>291</v>
      </c>
      <c r="I140" s="203"/>
      <c r="J140" s="212">
        <f>BK140</f>
        <v>0</v>
      </c>
      <c r="L140" s="200"/>
      <c r="M140" s="205"/>
      <c r="N140" s="206"/>
      <c r="O140" s="206"/>
      <c r="P140" s="207">
        <f>SUM(P141:P145)</f>
        <v>0</v>
      </c>
      <c r="Q140" s="206"/>
      <c r="R140" s="207">
        <f>SUM(R141:R145)</f>
        <v>0</v>
      </c>
      <c r="S140" s="206"/>
      <c r="T140" s="208">
        <f>SUM(T141:T145)</f>
        <v>0</v>
      </c>
      <c r="AR140" s="201" t="s">
        <v>77</v>
      </c>
      <c r="AT140" s="209" t="s">
        <v>69</v>
      </c>
      <c r="AU140" s="209" t="s">
        <v>77</v>
      </c>
      <c r="AY140" s="201" t="s">
        <v>156</v>
      </c>
      <c r="BK140" s="210">
        <f>SUM(BK141:BK145)</f>
        <v>0</v>
      </c>
    </row>
    <row r="141" s="1" customFormat="1" ht="25.5" customHeight="1">
      <c r="B141" s="213"/>
      <c r="C141" s="214" t="s">
        <v>275</v>
      </c>
      <c r="D141" s="214" t="s">
        <v>159</v>
      </c>
      <c r="E141" s="215" t="s">
        <v>292</v>
      </c>
      <c r="F141" s="216" t="s">
        <v>293</v>
      </c>
      <c r="G141" s="217" t="s">
        <v>280</v>
      </c>
      <c r="H141" s="218">
        <v>73</v>
      </c>
      <c r="I141" s="219"/>
      <c r="J141" s="220">
        <f>ROUND(I141*H141,2)</f>
        <v>0</v>
      </c>
      <c r="K141" s="216" t="s">
        <v>163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169</v>
      </c>
      <c r="AT141" s="25" t="s">
        <v>159</v>
      </c>
      <c r="AU141" s="25" t="s">
        <v>79</v>
      </c>
      <c r="AY141" s="25" t="s">
        <v>156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169</v>
      </c>
      <c r="BM141" s="25" t="s">
        <v>294</v>
      </c>
    </row>
    <row r="142" s="12" customFormat="1">
      <c r="B142" s="231"/>
      <c r="D142" s="232" t="s">
        <v>242</v>
      </c>
      <c r="E142" s="233" t="s">
        <v>5</v>
      </c>
      <c r="F142" s="234" t="s">
        <v>295</v>
      </c>
      <c r="H142" s="233" t="s">
        <v>5</v>
      </c>
      <c r="I142" s="235"/>
      <c r="L142" s="231"/>
      <c r="M142" s="236"/>
      <c r="N142" s="237"/>
      <c r="O142" s="237"/>
      <c r="P142" s="237"/>
      <c r="Q142" s="237"/>
      <c r="R142" s="237"/>
      <c r="S142" s="237"/>
      <c r="T142" s="238"/>
      <c r="AT142" s="233" t="s">
        <v>242</v>
      </c>
      <c r="AU142" s="233" t="s">
        <v>79</v>
      </c>
      <c r="AV142" s="12" t="s">
        <v>77</v>
      </c>
      <c r="AW142" s="12" t="s">
        <v>34</v>
      </c>
      <c r="AX142" s="12" t="s">
        <v>70</v>
      </c>
      <c r="AY142" s="233" t="s">
        <v>156</v>
      </c>
    </row>
    <row r="143" s="12" customFormat="1">
      <c r="B143" s="231"/>
      <c r="D143" s="232" t="s">
        <v>242</v>
      </c>
      <c r="E143" s="233" t="s">
        <v>5</v>
      </c>
      <c r="F143" s="234" t="s">
        <v>296</v>
      </c>
      <c r="H143" s="233" t="s">
        <v>5</v>
      </c>
      <c r="I143" s="235"/>
      <c r="L143" s="231"/>
      <c r="M143" s="236"/>
      <c r="N143" s="237"/>
      <c r="O143" s="237"/>
      <c r="P143" s="237"/>
      <c r="Q143" s="237"/>
      <c r="R143" s="237"/>
      <c r="S143" s="237"/>
      <c r="T143" s="238"/>
      <c r="AT143" s="233" t="s">
        <v>242</v>
      </c>
      <c r="AU143" s="233" t="s">
        <v>79</v>
      </c>
      <c r="AV143" s="12" t="s">
        <v>77</v>
      </c>
      <c r="AW143" s="12" t="s">
        <v>34</v>
      </c>
      <c r="AX143" s="12" t="s">
        <v>70</v>
      </c>
      <c r="AY143" s="233" t="s">
        <v>156</v>
      </c>
    </row>
    <row r="144" s="13" customFormat="1">
      <c r="B144" s="239"/>
      <c r="D144" s="232" t="s">
        <v>242</v>
      </c>
      <c r="E144" s="240" t="s">
        <v>5</v>
      </c>
      <c r="F144" s="241" t="s">
        <v>297</v>
      </c>
      <c r="H144" s="242">
        <v>73</v>
      </c>
      <c r="I144" s="243"/>
      <c r="L144" s="239"/>
      <c r="M144" s="244"/>
      <c r="N144" s="245"/>
      <c r="O144" s="245"/>
      <c r="P144" s="245"/>
      <c r="Q144" s="245"/>
      <c r="R144" s="245"/>
      <c r="S144" s="245"/>
      <c r="T144" s="246"/>
      <c r="AT144" s="240" t="s">
        <v>242</v>
      </c>
      <c r="AU144" s="240" t="s">
        <v>79</v>
      </c>
      <c r="AV144" s="13" t="s">
        <v>79</v>
      </c>
      <c r="AW144" s="13" t="s">
        <v>34</v>
      </c>
      <c r="AX144" s="13" t="s">
        <v>70</v>
      </c>
      <c r="AY144" s="240" t="s">
        <v>156</v>
      </c>
    </row>
    <row r="145" s="14" customFormat="1">
      <c r="B145" s="247"/>
      <c r="D145" s="232" t="s">
        <v>242</v>
      </c>
      <c r="E145" s="248" t="s">
        <v>5</v>
      </c>
      <c r="F145" s="249" t="s">
        <v>249</v>
      </c>
      <c r="H145" s="250">
        <v>73</v>
      </c>
      <c r="I145" s="251"/>
      <c r="L145" s="247"/>
      <c r="M145" s="252"/>
      <c r="N145" s="253"/>
      <c r="O145" s="253"/>
      <c r="P145" s="253"/>
      <c r="Q145" s="253"/>
      <c r="R145" s="253"/>
      <c r="S145" s="253"/>
      <c r="T145" s="254"/>
      <c r="AT145" s="248" t="s">
        <v>242</v>
      </c>
      <c r="AU145" s="248" t="s">
        <v>79</v>
      </c>
      <c r="AV145" s="14" t="s">
        <v>169</v>
      </c>
      <c r="AW145" s="14" t="s">
        <v>34</v>
      </c>
      <c r="AX145" s="14" t="s">
        <v>77</v>
      </c>
      <c r="AY145" s="248" t="s">
        <v>156</v>
      </c>
    </row>
    <row r="146" s="11" customFormat="1" ht="29.88" customHeight="1">
      <c r="B146" s="200"/>
      <c r="D146" s="201" t="s">
        <v>69</v>
      </c>
      <c r="E146" s="211" t="s">
        <v>275</v>
      </c>
      <c r="F146" s="211" t="s">
        <v>298</v>
      </c>
      <c r="I146" s="203"/>
      <c r="J146" s="212">
        <f>BK146</f>
        <v>0</v>
      </c>
      <c r="L146" s="200"/>
      <c r="M146" s="205"/>
      <c r="N146" s="206"/>
      <c r="O146" s="206"/>
      <c r="P146" s="207">
        <f>P147</f>
        <v>0</v>
      </c>
      <c r="Q146" s="206"/>
      <c r="R146" s="207">
        <f>R147</f>
        <v>0.00097999999999999997</v>
      </c>
      <c r="S146" s="206"/>
      <c r="T146" s="208">
        <f>T147</f>
        <v>0</v>
      </c>
      <c r="AR146" s="201" t="s">
        <v>77</v>
      </c>
      <c r="AT146" s="209" t="s">
        <v>69</v>
      </c>
      <c r="AU146" s="209" t="s">
        <v>77</v>
      </c>
      <c r="AY146" s="201" t="s">
        <v>156</v>
      </c>
      <c r="BK146" s="210">
        <f>BK147</f>
        <v>0</v>
      </c>
    </row>
    <row r="147" s="1" customFormat="1" ht="16.5" customHeight="1">
      <c r="B147" s="213"/>
      <c r="C147" s="214" t="s">
        <v>299</v>
      </c>
      <c r="D147" s="214" t="s">
        <v>159</v>
      </c>
      <c r="E147" s="215" t="s">
        <v>300</v>
      </c>
      <c r="F147" s="216" t="s">
        <v>301</v>
      </c>
      <c r="G147" s="217" t="s">
        <v>302</v>
      </c>
      <c r="H147" s="218">
        <v>14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6.9999999999999994E-05</v>
      </c>
      <c r="R147" s="223">
        <f>Q147*H147</f>
        <v>0.00097999999999999997</v>
      </c>
      <c r="S147" s="223">
        <v>0</v>
      </c>
      <c r="T147" s="224">
        <f>S147*H147</f>
        <v>0</v>
      </c>
      <c r="AR147" s="25" t="s">
        <v>169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169</v>
      </c>
      <c r="BM147" s="25" t="s">
        <v>303</v>
      </c>
    </row>
    <row r="148" s="11" customFormat="1" ht="29.88" customHeight="1">
      <c r="B148" s="200"/>
      <c r="D148" s="201" t="s">
        <v>69</v>
      </c>
      <c r="E148" s="211" t="s">
        <v>299</v>
      </c>
      <c r="F148" s="211" t="s">
        <v>304</v>
      </c>
      <c r="I148" s="203"/>
      <c r="J148" s="212">
        <f>BK148</f>
        <v>0</v>
      </c>
      <c r="L148" s="200"/>
      <c r="M148" s="205"/>
      <c r="N148" s="206"/>
      <c r="O148" s="206"/>
      <c r="P148" s="207">
        <f>SUM(P149:P161)</f>
        <v>0</v>
      </c>
      <c r="Q148" s="206"/>
      <c r="R148" s="207">
        <f>SUM(R149:R161)</f>
        <v>0.012880000000000001</v>
      </c>
      <c r="S148" s="206"/>
      <c r="T148" s="208">
        <f>SUM(T149:T161)</f>
        <v>126.16800000000001</v>
      </c>
      <c r="AR148" s="201" t="s">
        <v>77</v>
      </c>
      <c r="AT148" s="209" t="s">
        <v>69</v>
      </c>
      <c r="AU148" s="209" t="s">
        <v>77</v>
      </c>
      <c r="AY148" s="201" t="s">
        <v>156</v>
      </c>
      <c r="BK148" s="210">
        <f>SUM(BK149:BK161)</f>
        <v>0</v>
      </c>
    </row>
    <row r="149" s="1" customFormat="1" ht="25.5" customHeight="1">
      <c r="B149" s="213"/>
      <c r="C149" s="255" t="s">
        <v>184</v>
      </c>
      <c r="D149" s="255" t="s">
        <v>272</v>
      </c>
      <c r="E149" s="256" t="s">
        <v>305</v>
      </c>
      <c r="F149" s="257" t="s">
        <v>306</v>
      </c>
      <c r="G149" s="258" t="s">
        <v>302</v>
      </c>
      <c r="H149" s="259">
        <v>14</v>
      </c>
      <c r="I149" s="260"/>
      <c r="J149" s="261">
        <f>ROUND(I149*H149,2)</f>
        <v>0</v>
      </c>
      <c r="K149" s="257" t="s">
        <v>163</v>
      </c>
      <c r="L149" s="262"/>
      <c r="M149" s="263" t="s">
        <v>5</v>
      </c>
      <c r="N149" s="264" t="s">
        <v>41</v>
      </c>
      <c r="O149" s="48"/>
      <c r="P149" s="223">
        <f>O149*H149</f>
        <v>0</v>
      </c>
      <c r="Q149" s="223">
        <v>0.00092000000000000003</v>
      </c>
      <c r="R149" s="223">
        <f>Q149*H149</f>
        <v>0.012880000000000001</v>
      </c>
      <c r="S149" s="223">
        <v>0</v>
      </c>
      <c r="T149" s="224">
        <f>S149*H149</f>
        <v>0</v>
      </c>
      <c r="AR149" s="25" t="s">
        <v>275</v>
      </c>
      <c r="AT149" s="25" t="s">
        <v>272</v>
      </c>
      <c r="AU149" s="25" t="s">
        <v>79</v>
      </c>
      <c r="AY149" s="25" t="s">
        <v>156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169</v>
      </c>
      <c r="BM149" s="25" t="s">
        <v>307</v>
      </c>
    </row>
    <row r="150" s="1" customFormat="1">
      <c r="B150" s="47"/>
      <c r="D150" s="232" t="s">
        <v>308</v>
      </c>
      <c r="F150" s="265" t="s">
        <v>309</v>
      </c>
      <c r="I150" s="187"/>
      <c r="L150" s="47"/>
      <c r="M150" s="266"/>
      <c r="N150" s="48"/>
      <c r="O150" s="48"/>
      <c r="P150" s="48"/>
      <c r="Q150" s="48"/>
      <c r="R150" s="48"/>
      <c r="S150" s="48"/>
      <c r="T150" s="86"/>
      <c r="AT150" s="25" t="s">
        <v>308</v>
      </c>
      <c r="AU150" s="25" t="s">
        <v>79</v>
      </c>
    </row>
    <row r="151" s="12" customFormat="1">
      <c r="B151" s="231"/>
      <c r="D151" s="232" t="s">
        <v>242</v>
      </c>
      <c r="E151" s="233" t="s">
        <v>5</v>
      </c>
      <c r="F151" s="234" t="s">
        <v>310</v>
      </c>
      <c r="H151" s="233" t="s">
        <v>5</v>
      </c>
      <c r="I151" s="235"/>
      <c r="L151" s="231"/>
      <c r="M151" s="236"/>
      <c r="N151" s="237"/>
      <c r="O151" s="237"/>
      <c r="P151" s="237"/>
      <c r="Q151" s="237"/>
      <c r="R151" s="237"/>
      <c r="S151" s="237"/>
      <c r="T151" s="238"/>
      <c r="AT151" s="233" t="s">
        <v>242</v>
      </c>
      <c r="AU151" s="233" t="s">
        <v>79</v>
      </c>
      <c r="AV151" s="12" t="s">
        <v>77</v>
      </c>
      <c r="AW151" s="12" t="s">
        <v>34</v>
      </c>
      <c r="AX151" s="12" t="s">
        <v>70</v>
      </c>
      <c r="AY151" s="233" t="s">
        <v>156</v>
      </c>
    </row>
    <row r="152" s="13" customFormat="1">
      <c r="B152" s="239"/>
      <c r="D152" s="232" t="s">
        <v>242</v>
      </c>
      <c r="E152" s="240" t="s">
        <v>5</v>
      </c>
      <c r="F152" s="241" t="s">
        <v>200</v>
      </c>
      <c r="H152" s="242">
        <v>14</v>
      </c>
      <c r="I152" s="243"/>
      <c r="L152" s="239"/>
      <c r="M152" s="244"/>
      <c r="N152" s="245"/>
      <c r="O152" s="245"/>
      <c r="P152" s="245"/>
      <c r="Q152" s="245"/>
      <c r="R152" s="245"/>
      <c r="S152" s="245"/>
      <c r="T152" s="246"/>
      <c r="AT152" s="240" t="s">
        <v>242</v>
      </c>
      <c r="AU152" s="240" t="s">
        <v>79</v>
      </c>
      <c r="AV152" s="13" t="s">
        <v>79</v>
      </c>
      <c r="AW152" s="13" t="s">
        <v>34</v>
      </c>
      <c r="AX152" s="13" t="s">
        <v>70</v>
      </c>
      <c r="AY152" s="240" t="s">
        <v>156</v>
      </c>
    </row>
    <row r="153" s="14" customFormat="1">
      <c r="B153" s="247"/>
      <c r="D153" s="232" t="s">
        <v>242</v>
      </c>
      <c r="E153" s="248" t="s">
        <v>5</v>
      </c>
      <c r="F153" s="249" t="s">
        <v>249</v>
      </c>
      <c r="H153" s="250">
        <v>14</v>
      </c>
      <c r="I153" s="251"/>
      <c r="L153" s="247"/>
      <c r="M153" s="252"/>
      <c r="N153" s="253"/>
      <c r="O153" s="253"/>
      <c r="P153" s="253"/>
      <c r="Q153" s="253"/>
      <c r="R153" s="253"/>
      <c r="S153" s="253"/>
      <c r="T153" s="254"/>
      <c r="AT153" s="248" t="s">
        <v>242</v>
      </c>
      <c r="AU153" s="248" t="s">
        <v>79</v>
      </c>
      <c r="AV153" s="14" t="s">
        <v>169</v>
      </c>
      <c r="AW153" s="14" t="s">
        <v>34</v>
      </c>
      <c r="AX153" s="14" t="s">
        <v>77</v>
      </c>
      <c r="AY153" s="248" t="s">
        <v>156</v>
      </c>
    </row>
    <row r="154" s="1" customFormat="1" ht="63.75" customHeight="1">
      <c r="B154" s="213"/>
      <c r="C154" s="214" t="s">
        <v>188</v>
      </c>
      <c r="D154" s="214" t="s">
        <v>159</v>
      </c>
      <c r="E154" s="215" t="s">
        <v>311</v>
      </c>
      <c r="F154" s="216" t="s">
        <v>312</v>
      </c>
      <c r="G154" s="217" t="s">
        <v>302</v>
      </c>
      <c r="H154" s="218">
        <v>150</v>
      </c>
      <c r="I154" s="219"/>
      <c r="J154" s="220">
        <f>ROUND(I154*H154,2)</f>
        <v>0</v>
      </c>
      <c r="K154" s="216" t="s">
        <v>163</v>
      </c>
      <c r="L154" s="47"/>
      <c r="M154" s="221" t="s">
        <v>5</v>
      </c>
      <c r="N154" s="222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0.19400000000000001</v>
      </c>
      <c r="T154" s="224">
        <f>S154*H154</f>
        <v>29.100000000000001</v>
      </c>
      <c r="AR154" s="25" t="s">
        <v>169</v>
      </c>
      <c r="AT154" s="25" t="s">
        <v>159</v>
      </c>
      <c r="AU154" s="25" t="s">
        <v>79</v>
      </c>
      <c r="AY154" s="25" t="s">
        <v>156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169</v>
      </c>
      <c r="BM154" s="25" t="s">
        <v>313</v>
      </c>
    </row>
    <row r="155" s="1" customFormat="1" ht="38.25" customHeight="1">
      <c r="B155" s="213"/>
      <c r="C155" s="214" t="s">
        <v>194</v>
      </c>
      <c r="D155" s="214" t="s">
        <v>159</v>
      </c>
      <c r="E155" s="215" t="s">
        <v>314</v>
      </c>
      <c r="F155" s="216" t="s">
        <v>315</v>
      </c>
      <c r="G155" s="217" t="s">
        <v>280</v>
      </c>
      <c r="H155" s="218">
        <v>1338</v>
      </c>
      <c r="I155" s="219"/>
      <c r="J155" s="220">
        <f>ROUND(I155*H155,2)</f>
        <v>0</v>
      </c>
      <c r="K155" s="216" t="s">
        <v>163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0.02</v>
      </c>
      <c r="T155" s="224">
        <f>S155*H155</f>
        <v>26.760000000000002</v>
      </c>
      <c r="AR155" s="25" t="s">
        <v>169</v>
      </c>
      <c r="AT155" s="25" t="s">
        <v>159</v>
      </c>
      <c r="AU155" s="25" t="s">
        <v>79</v>
      </c>
      <c r="AY155" s="25" t="s">
        <v>156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169</v>
      </c>
      <c r="BM155" s="25" t="s">
        <v>316</v>
      </c>
    </row>
    <row r="156" s="12" customFormat="1">
      <c r="B156" s="231"/>
      <c r="D156" s="232" t="s">
        <v>242</v>
      </c>
      <c r="E156" s="233" t="s">
        <v>5</v>
      </c>
      <c r="F156" s="234" t="s">
        <v>317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242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242</v>
      </c>
      <c r="E157" s="240" t="s">
        <v>5</v>
      </c>
      <c r="F157" s="241" t="s">
        <v>318</v>
      </c>
      <c r="H157" s="242">
        <v>1338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242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242</v>
      </c>
      <c r="E158" s="248" t="s">
        <v>5</v>
      </c>
      <c r="F158" s="249" t="s">
        <v>249</v>
      </c>
      <c r="H158" s="250">
        <v>1338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242</v>
      </c>
      <c r="AU158" s="248" t="s">
        <v>79</v>
      </c>
      <c r="AV158" s="14" t="s">
        <v>169</v>
      </c>
      <c r="AW158" s="14" t="s">
        <v>34</v>
      </c>
      <c r="AX158" s="14" t="s">
        <v>77</v>
      </c>
      <c r="AY158" s="248" t="s">
        <v>156</v>
      </c>
    </row>
    <row r="159" s="1" customFormat="1" ht="51" customHeight="1">
      <c r="B159" s="213"/>
      <c r="C159" s="214" t="s">
        <v>319</v>
      </c>
      <c r="D159" s="214" t="s">
        <v>159</v>
      </c>
      <c r="E159" s="215" t="s">
        <v>320</v>
      </c>
      <c r="F159" s="216" t="s">
        <v>321</v>
      </c>
      <c r="G159" s="217" t="s">
        <v>280</v>
      </c>
      <c r="H159" s="218">
        <v>558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0.126</v>
      </c>
      <c r="T159" s="224">
        <f>S159*H159</f>
        <v>70.308000000000007</v>
      </c>
      <c r="AR159" s="25" t="s">
        <v>169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169</v>
      </c>
      <c r="BM159" s="25" t="s">
        <v>322</v>
      </c>
    </row>
    <row r="160" s="13" customFormat="1">
      <c r="B160" s="239"/>
      <c r="D160" s="232" t="s">
        <v>242</v>
      </c>
      <c r="E160" s="240" t="s">
        <v>5</v>
      </c>
      <c r="F160" s="241" t="s">
        <v>323</v>
      </c>
      <c r="H160" s="242">
        <v>558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242</v>
      </c>
      <c r="AU160" s="240" t="s">
        <v>79</v>
      </c>
      <c r="AV160" s="13" t="s">
        <v>79</v>
      </c>
      <c r="AW160" s="13" t="s">
        <v>34</v>
      </c>
      <c r="AX160" s="13" t="s">
        <v>70</v>
      </c>
      <c r="AY160" s="240" t="s">
        <v>156</v>
      </c>
    </row>
    <row r="161" s="14" customFormat="1">
      <c r="B161" s="247"/>
      <c r="D161" s="232" t="s">
        <v>242</v>
      </c>
      <c r="E161" s="248" t="s">
        <v>5</v>
      </c>
      <c r="F161" s="249" t="s">
        <v>249</v>
      </c>
      <c r="H161" s="250">
        <v>558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242</v>
      </c>
      <c r="AU161" s="248" t="s">
        <v>79</v>
      </c>
      <c r="AV161" s="14" t="s">
        <v>169</v>
      </c>
      <c r="AW161" s="14" t="s">
        <v>34</v>
      </c>
      <c r="AX161" s="14" t="s">
        <v>77</v>
      </c>
      <c r="AY161" s="248" t="s">
        <v>156</v>
      </c>
    </row>
    <row r="162" s="11" customFormat="1" ht="37.44001" customHeight="1">
      <c r="B162" s="200"/>
      <c r="D162" s="201" t="s">
        <v>69</v>
      </c>
      <c r="E162" s="202" t="s">
        <v>272</v>
      </c>
      <c r="F162" s="202" t="s">
        <v>324</v>
      </c>
      <c r="I162" s="203"/>
      <c r="J162" s="204">
        <f>BK162</f>
        <v>0</v>
      </c>
      <c r="L162" s="200"/>
      <c r="M162" s="205"/>
      <c r="N162" s="206"/>
      <c r="O162" s="206"/>
      <c r="P162" s="207">
        <f>P163</f>
        <v>0</v>
      </c>
      <c r="Q162" s="206"/>
      <c r="R162" s="207">
        <f>R163</f>
        <v>0</v>
      </c>
      <c r="S162" s="206"/>
      <c r="T162" s="208">
        <f>T163</f>
        <v>0</v>
      </c>
      <c r="AR162" s="201" t="s">
        <v>93</v>
      </c>
      <c r="AT162" s="209" t="s">
        <v>69</v>
      </c>
      <c r="AU162" s="209" t="s">
        <v>70</v>
      </c>
      <c r="AY162" s="201" t="s">
        <v>156</v>
      </c>
      <c r="BK162" s="210">
        <f>BK163</f>
        <v>0</v>
      </c>
    </row>
    <row r="163" s="11" customFormat="1" ht="19.92" customHeight="1">
      <c r="B163" s="200"/>
      <c r="D163" s="201" t="s">
        <v>69</v>
      </c>
      <c r="E163" s="211" t="s">
        <v>325</v>
      </c>
      <c r="F163" s="211" t="s">
        <v>326</v>
      </c>
      <c r="I163" s="203"/>
      <c r="J163" s="212">
        <f>BK163</f>
        <v>0</v>
      </c>
      <c r="L163" s="200"/>
      <c r="M163" s="205"/>
      <c r="N163" s="206"/>
      <c r="O163" s="206"/>
      <c r="P163" s="207">
        <f>SUM(P164:P169)</f>
        <v>0</v>
      </c>
      <c r="Q163" s="206"/>
      <c r="R163" s="207">
        <f>SUM(R164:R169)</f>
        <v>0</v>
      </c>
      <c r="S163" s="206"/>
      <c r="T163" s="208">
        <f>SUM(T164:T169)</f>
        <v>0</v>
      </c>
      <c r="AR163" s="201" t="s">
        <v>93</v>
      </c>
      <c r="AT163" s="209" t="s">
        <v>69</v>
      </c>
      <c r="AU163" s="209" t="s">
        <v>77</v>
      </c>
      <c r="AY163" s="201" t="s">
        <v>156</v>
      </c>
      <c r="BK163" s="210">
        <f>SUM(BK164:BK169)</f>
        <v>0</v>
      </c>
    </row>
    <row r="164" s="1" customFormat="1" ht="51" customHeight="1">
      <c r="B164" s="213"/>
      <c r="C164" s="214" t="s">
        <v>200</v>
      </c>
      <c r="D164" s="214" t="s">
        <v>159</v>
      </c>
      <c r="E164" s="215" t="s">
        <v>327</v>
      </c>
      <c r="F164" s="216" t="s">
        <v>328</v>
      </c>
      <c r="G164" s="217" t="s">
        <v>302</v>
      </c>
      <c r="H164" s="218">
        <v>14</v>
      </c>
      <c r="I164" s="219"/>
      <c r="J164" s="220">
        <f>ROUND(I164*H164,2)</f>
        <v>0</v>
      </c>
      <c r="K164" s="216" t="s">
        <v>163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AR164" s="25" t="s">
        <v>329</v>
      </c>
      <c r="AT164" s="25" t="s">
        <v>159</v>
      </c>
      <c r="AU164" s="25" t="s">
        <v>79</v>
      </c>
      <c r="AY164" s="25" t="s">
        <v>156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329</v>
      </c>
      <c r="BM164" s="25" t="s">
        <v>330</v>
      </c>
    </row>
    <row r="165" s="1" customFormat="1" ht="25.5" customHeight="1">
      <c r="B165" s="213"/>
      <c r="C165" s="214" t="s">
        <v>11</v>
      </c>
      <c r="D165" s="214" t="s">
        <v>159</v>
      </c>
      <c r="E165" s="215" t="s">
        <v>331</v>
      </c>
      <c r="F165" s="216" t="s">
        <v>332</v>
      </c>
      <c r="G165" s="217" t="s">
        <v>302</v>
      </c>
      <c r="H165" s="218">
        <v>14</v>
      </c>
      <c r="I165" s="219"/>
      <c r="J165" s="220">
        <f>ROUND(I165*H165,2)</f>
        <v>0</v>
      </c>
      <c r="K165" s="216" t="s">
        <v>163</v>
      </c>
      <c r="L165" s="47"/>
      <c r="M165" s="221" t="s">
        <v>5</v>
      </c>
      <c r="N165" s="222" t="s">
        <v>41</v>
      </c>
      <c r="O165" s="48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AR165" s="25" t="s">
        <v>329</v>
      </c>
      <c r="AT165" s="25" t="s">
        <v>159</v>
      </c>
      <c r="AU165" s="25" t="s">
        <v>79</v>
      </c>
      <c r="AY165" s="25" t="s">
        <v>156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25" t="s">
        <v>77</v>
      </c>
      <c r="BK165" s="225">
        <f>ROUND(I165*H165,2)</f>
        <v>0</v>
      </c>
      <c r="BL165" s="25" t="s">
        <v>329</v>
      </c>
      <c r="BM165" s="25" t="s">
        <v>333</v>
      </c>
    </row>
    <row r="166" s="12" customFormat="1">
      <c r="B166" s="231"/>
      <c r="D166" s="232" t="s">
        <v>242</v>
      </c>
      <c r="E166" s="233" t="s">
        <v>5</v>
      </c>
      <c r="F166" s="234" t="s">
        <v>310</v>
      </c>
      <c r="H166" s="233" t="s">
        <v>5</v>
      </c>
      <c r="I166" s="235"/>
      <c r="L166" s="231"/>
      <c r="M166" s="236"/>
      <c r="N166" s="237"/>
      <c r="O166" s="237"/>
      <c r="P166" s="237"/>
      <c r="Q166" s="237"/>
      <c r="R166" s="237"/>
      <c r="S166" s="237"/>
      <c r="T166" s="238"/>
      <c r="AT166" s="233" t="s">
        <v>242</v>
      </c>
      <c r="AU166" s="233" t="s">
        <v>79</v>
      </c>
      <c r="AV166" s="12" t="s">
        <v>77</v>
      </c>
      <c r="AW166" s="12" t="s">
        <v>34</v>
      </c>
      <c r="AX166" s="12" t="s">
        <v>70</v>
      </c>
      <c r="AY166" s="233" t="s">
        <v>156</v>
      </c>
    </row>
    <row r="167" s="13" customFormat="1">
      <c r="B167" s="239"/>
      <c r="D167" s="232" t="s">
        <v>242</v>
      </c>
      <c r="E167" s="240" t="s">
        <v>5</v>
      </c>
      <c r="F167" s="241" t="s">
        <v>200</v>
      </c>
      <c r="H167" s="242">
        <v>14</v>
      </c>
      <c r="I167" s="243"/>
      <c r="L167" s="239"/>
      <c r="M167" s="244"/>
      <c r="N167" s="245"/>
      <c r="O167" s="245"/>
      <c r="P167" s="245"/>
      <c r="Q167" s="245"/>
      <c r="R167" s="245"/>
      <c r="S167" s="245"/>
      <c r="T167" s="246"/>
      <c r="AT167" s="240" t="s">
        <v>242</v>
      </c>
      <c r="AU167" s="240" t="s">
        <v>79</v>
      </c>
      <c r="AV167" s="13" t="s">
        <v>79</v>
      </c>
      <c r="AW167" s="13" t="s">
        <v>34</v>
      </c>
      <c r="AX167" s="13" t="s">
        <v>70</v>
      </c>
      <c r="AY167" s="240" t="s">
        <v>156</v>
      </c>
    </row>
    <row r="168" s="14" customFormat="1">
      <c r="B168" s="247"/>
      <c r="D168" s="232" t="s">
        <v>242</v>
      </c>
      <c r="E168" s="248" t="s">
        <v>5</v>
      </c>
      <c r="F168" s="249" t="s">
        <v>249</v>
      </c>
      <c r="H168" s="250">
        <v>14</v>
      </c>
      <c r="I168" s="251"/>
      <c r="L168" s="247"/>
      <c r="M168" s="252"/>
      <c r="N168" s="253"/>
      <c r="O168" s="253"/>
      <c r="P168" s="253"/>
      <c r="Q168" s="253"/>
      <c r="R168" s="253"/>
      <c r="S168" s="253"/>
      <c r="T168" s="254"/>
      <c r="AT168" s="248" t="s">
        <v>242</v>
      </c>
      <c r="AU168" s="248" t="s">
        <v>79</v>
      </c>
      <c r="AV168" s="14" t="s">
        <v>169</v>
      </c>
      <c r="AW168" s="14" t="s">
        <v>34</v>
      </c>
      <c r="AX168" s="14" t="s">
        <v>77</v>
      </c>
      <c r="AY168" s="248" t="s">
        <v>156</v>
      </c>
    </row>
    <row r="169" s="1" customFormat="1" ht="25.5" customHeight="1">
      <c r="B169" s="213"/>
      <c r="C169" s="214" t="s">
        <v>334</v>
      </c>
      <c r="D169" s="214" t="s">
        <v>159</v>
      </c>
      <c r="E169" s="215" t="s">
        <v>335</v>
      </c>
      <c r="F169" s="216" t="s">
        <v>336</v>
      </c>
      <c r="G169" s="217" t="s">
        <v>302</v>
      </c>
      <c r="H169" s="218">
        <v>14</v>
      </c>
      <c r="I169" s="219"/>
      <c r="J169" s="220">
        <f>ROUND(I169*H169,2)</f>
        <v>0</v>
      </c>
      <c r="K169" s="216" t="s">
        <v>163</v>
      </c>
      <c r="L169" s="47"/>
      <c r="M169" s="221" t="s">
        <v>5</v>
      </c>
      <c r="N169" s="226" t="s">
        <v>41</v>
      </c>
      <c r="O169" s="227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5" t="s">
        <v>329</v>
      </c>
      <c r="AT169" s="25" t="s">
        <v>159</v>
      </c>
      <c r="AU169" s="25" t="s">
        <v>79</v>
      </c>
      <c r="AY169" s="25" t="s">
        <v>156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5" t="s">
        <v>77</v>
      </c>
      <c r="BK169" s="225">
        <f>ROUND(I169*H169,2)</f>
        <v>0</v>
      </c>
      <c r="BL169" s="25" t="s">
        <v>329</v>
      </c>
      <c r="BM169" s="25" t="s">
        <v>337</v>
      </c>
    </row>
    <row r="170" s="1" customFormat="1" ht="6.96" customHeight="1">
      <c r="B170" s="68"/>
      <c r="C170" s="69"/>
      <c r="D170" s="69"/>
      <c r="E170" s="69"/>
      <c r="F170" s="69"/>
      <c r="G170" s="69"/>
      <c r="H170" s="69"/>
      <c r="I170" s="164"/>
      <c r="J170" s="69"/>
      <c r="K170" s="69"/>
      <c r="L170" s="47"/>
    </row>
  </sheetData>
  <autoFilter ref="C95:K16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224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338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ROUND(J93,2)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ROUND(SUM(BE93:BE323), 2)</f>
        <v>0</v>
      </c>
      <c r="G34" s="48"/>
      <c r="H34" s="48"/>
      <c r="I34" s="156">
        <v>0.20999999999999999</v>
      </c>
      <c r="J34" s="155">
        <f>ROUND(ROUND((SUM(BE93:BE323)),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ROUND(SUM(BF93:BF323), 2)</f>
        <v>0</v>
      </c>
      <c r="G35" s="48"/>
      <c r="H35" s="48"/>
      <c r="I35" s="156">
        <v>0.14999999999999999</v>
      </c>
      <c r="J35" s="155">
        <f>ROUND(ROUND((SUM(BF93:BF323)),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ROUND(SUM(BG93:BG323),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ROUND(SUM(BH93:BH323),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ROUND(SUM(BI93:BI323),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224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102.1.UN - Rozšíření komunikace s vložením vjezdové brány Šumperk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J93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J94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J95</f>
        <v>0</v>
      </c>
      <c r="K66" s="186"/>
    </row>
    <row r="67" s="9" customFormat="1" ht="19.92" customHeight="1">
      <c r="B67" s="180"/>
      <c r="C67" s="181"/>
      <c r="D67" s="182" t="s">
        <v>230</v>
      </c>
      <c r="E67" s="183"/>
      <c r="F67" s="183"/>
      <c r="G67" s="183"/>
      <c r="H67" s="183"/>
      <c r="I67" s="184"/>
      <c r="J67" s="185">
        <f>J207</f>
        <v>0</v>
      </c>
      <c r="K67" s="186"/>
    </row>
    <row r="68" s="9" customFormat="1" ht="19.92" customHeight="1">
      <c r="B68" s="180"/>
      <c r="C68" s="181"/>
      <c r="D68" s="182" t="s">
        <v>232</v>
      </c>
      <c r="E68" s="183"/>
      <c r="F68" s="183"/>
      <c r="G68" s="183"/>
      <c r="H68" s="183"/>
      <c r="I68" s="184"/>
      <c r="J68" s="185">
        <f>J268</f>
        <v>0</v>
      </c>
      <c r="K68" s="186"/>
    </row>
    <row r="69" s="9" customFormat="1" ht="19.92" customHeight="1">
      <c r="B69" s="180"/>
      <c r="C69" s="181"/>
      <c r="D69" s="182" t="s">
        <v>339</v>
      </c>
      <c r="E69" s="183"/>
      <c r="F69" s="183"/>
      <c r="G69" s="183"/>
      <c r="H69" s="183"/>
      <c r="I69" s="184"/>
      <c r="J69" s="185">
        <f>J297</f>
        <v>0</v>
      </c>
      <c r="K69" s="186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42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4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65"/>
      <c r="J75" s="72"/>
      <c r="K75" s="72"/>
      <c r="L75" s="47"/>
    </row>
    <row r="76" s="1" customFormat="1" ht="36.96" customHeight="1">
      <c r="B76" s="47"/>
      <c r="C76" s="73" t="s">
        <v>139</v>
      </c>
      <c r="I76" s="187"/>
      <c r="L76" s="47"/>
    </row>
    <row r="77" s="1" customFormat="1" ht="6.96" customHeight="1">
      <c r="B77" s="47"/>
      <c r="I77" s="187"/>
      <c r="L77" s="47"/>
    </row>
    <row r="78" s="1" customFormat="1" ht="14.4" customHeight="1">
      <c r="B78" s="47"/>
      <c r="C78" s="75" t="s">
        <v>19</v>
      </c>
      <c r="I78" s="187"/>
      <c r="L78" s="47"/>
    </row>
    <row r="79" s="1" customFormat="1" ht="16.5" customHeight="1">
      <c r="B79" s="47"/>
      <c r="E79" s="188" t="str">
        <f>E7</f>
        <v>Cyklostezka Bratrušov - 2.rozpočet</v>
      </c>
      <c r="F79" s="75"/>
      <c r="G79" s="75"/>
      <c r="H79" s="75"/>
      <c r="I79" s="187"/>
      <c r="L79" s="47"/>
    </row>
    <row r="80">
      <c r="B80" s="29"/>
      <c r="C80" s="75" t="s">
        <v>124</v>
      </c>
      <c r="L80" s="29"/>
    </row>
    <row r="81" ht="16.5" customHeight="1">
      <c r="B81" s="29"/>
      <c r="E81" s="188" t="s">
        <v>125</v>
      </c>
      <c r="L81" s="29"/>
    </row>
    <row r="82">
      <c r="B82" s="29"/>
      <c r="C82" s="75" t="s">
        <v>126</v>
      </c>
      <c r="L82" s="29"/>
    </row>
    <row r="83" s="1" customFormat="1" ht="16.5" customHeight="1">
      <c r="B83" s="47"/>
      <c r="E83" s="230" t="s">
        <v>224</v>
      </c>
      <c r="F83" s="1"/>
      <c r="G83" s="1"/>
      <c r="H83" s="1"/>
      <c r="I83" s="187"/>
      <c r="L83" s="47"/>
    </row>
    <row r="84" s="1" customFormat="1" ht="14.4" customHeight="1">
      <c r="B84" s="47"/>
      <c r="C84" s="75" t="s">
        <v>225</v>
      </c>
      <c r="I84" s="187"/>
      <c r="L84" s="47"/>
    </row>
    <row r="85" s="1" customFormat="1" ht="17.25" customHeight="1">
      <c r="B85" s="47"/>
      <c r="E85" s="78" t="str">
        <f>E13</f>
        <v>OS 102.1.UN - Rozšíření komunikace s vložením vjezdové brány Šumperk - uznatelné náklady</v>
      </c>
      <c r="F85" s="1"/>
      <c r="G85" s="1"/>
      <c r="H85" s="1"/>
      <c r="I85" s="187"/>
      <c r="L85" s="47"/>
    </row>
    <row r="86" s="1" customFormat="1" ht="6.96" customHeight="1">
      <c r="B86" s="47"/>
      <c r="I86" s="187"/>
      <c r="L86" s="47"/>
    </row>
    <row r="87" s="1" customFormat="1" ht="18" customHeight="1">
      <c r="B87" s="47"/>
      <c r="C87" s="75" t="s">
        <v>23</v>
      </c>
      <c r="F87" s="189" t="str">
        <f>F16</f>
        <v>Bratrušov</v>
      </c>
      <c r="I87" s="190" t="s">
        <v>25</v>
      </c>
      <c r="J87" s="80" t="str">
        <f>IF(J16="","",J16)</f>
        <v>5.6.2017</v>
      </c>
      <c r="L87" s="47"/>
    </row>
    <row r="88" s="1" customFormat="1" ht="6.96" customHeight="1">
      <c r="B88" s="47"/>
      <c r="I88" s="187"/>
      <c r="L88" s="47"/>
    </row>
    <row r="89" s="1" customFormat="1">
      <c r="B89" s="47"/>
      <c r="C89" s="75" t="s">
        <v>27</v>
      </c>
      <c r="F89" s="189" t="str">
        <f>E19</f>
        <v xml:space="preserve"> </v>
      </c>
      <c r="I89" s="190" t="s">
        <v>33</v>
      </c>
      <c r="J89" s="189" t="str">
        <f>E25</f>
        <v xml:space="preserve"> </v>
      </c>
      <c r="L89" s="47"/>
    </row>
    <row r="90" s="1" customFormat="1" ht="14.4" customHeight="1">
      <c r="B90" s="47"/>
      <c r="C90" s="75" t="s">
        <v>31</v>
      </c>
      <c r="F90" s="189" t="str">
        <f>IF(E22="","",E22)</f>
        <v/>
      </c>
      <c r="I90" s="187"/>
      <c r="L90" s="47"/>
    </row>
    <row r="91" s="1" customFormat="1" ht="10.32" customHeight="1">
      <c r="B91" s="47"/>
      <c r="I91" s="187"/>
      <c r="L91" s="47"/>
    </row>
    <row r="92" s="10" customFormat="1" ht="29.28" customHeight="1">
      <c r="B92" s="191"/>
      <c r="C92" s="192" t="s">
        <v>140</v>
      </c>
      <c r="D92" s="193" t="s">
        <v>55</v>
      </c>
      <c r="E92" s="193" t="s">
        <v>51</v>
      </c>
      <c r="F92" s="193" t="s">
        <v>141</v>
      </c>
      <c r="G92" s="193" t="s">
        <v>142</v>
      </c>
      <c r="H92" s="193" t="s">
        <v>143</v>
      </c>
      <c r="I92" s="194" t="s">
        <v>144</v>
      </c>
      <c r="J92" s="193" t="s">
        <v>130</v>
      </c>
      <c r="K92" s="195" t="s">
        <v>145</v>
      </c>
      <c r="L92" s="191"/>
      <c r="M92" s="93" t="s">
        <v>146</v>
      </c>
      <c r="N92" s="94" t="s">
        <v>40</v>
      </c>
      <c r="O92" s="94" t="s">
        <v>147</v>
      </c>
      <c r="P92" s="94" t="s">
        <v>148</v>
      </c>
      <c r="Q92" s="94" t="s">
        <v>149</v>
      </c>
      <c r="R92" s="94" t="s">
        <v>150</v>
      </c>
      <c r="S92" s="94" t="s">
        <v>151</v>
      </c>
      <c r="T92" s="95" t="s">
        <v>152</v>
      </c>
    </row>
    <row r="93" s="1" customFormat="1" ht="29.28" customHeight="1">
      <c r="B93" s="47"/>
      <c r="C93" s="97" t="s">
        <v>131</v>
      </c>
      <c r="I93" s="187"/>
      <c r="J93" s="196">
        <f>BK93</f>
        <v>0</v>
      </c>
      <c r="L93" s="47"/>
      <c r="M93" s="96"/>
      <c r="N93" s="83"/>
      <c r="O93" s="83"/>
      <c r="P93" s="197">
        <f>P94</f>
        <v>0</v>
      </c>
      <c r="Q93" s="83"/>
      <c r="R93" s="197">
        <f>R94</f>
        <v>350.340146</v>
      </c>
      <c r="S93" s="83"/>
      <c r="T93" s="198">
        <f>T94</f>
        <v>581.67499999999995</v>
      </c>
      <c r="AT93" s="25" t="s">
        <v>69</v>
      </c>
      <c r="AU93" s="25" t="s">
        <v>132</v>
      </c>
      <c r="BK93" s="199">
        <f>BK94</f>
        <v>0</v>
      </c>
    </row>
    <row r="94" s="11" customFormat="1" ht="37.44001" customHeight="1">
      <c r="B94" s="200"/>
      <c r="D94" s="201" t="s">
        <v>69</v>
      </c>
      <c r="E94" s="202" t="s">
        <v>235</v>
      </c>
      <c r="F94" s="202" t="s">
        <v>236</v>
      </c>
      <c r="I94" s="203"/>
      <c r="J94" s="204">
        <f>BK94</f>
        <v>0</v>
      </c>
      <c r="L94" s="200"/>
      <c r="M94" s="205"/>
      <c r="N94" s="206"/>
      <c r="O94" s="206"/>
      <c r="P94" s="207">
        <f>P95+P207+P268+P297</f>
        <v>0</v>
      </c>
      <c r="Q94" s="206"/>
      <c r="R94" s="207">
        <f>R95+R207+R268+R297</f>
        <v>350.340146</v>
      </c>
      <c r="S94" s="206"/>
      <c r="T94" s="208">
        <f>T95+T207+T268+T297</f>
        <v>581.67499999999995</v>
      </c>
      <c r="AR94" s="201" t="s">
        <v>77</v>
      </c>
      <c r="AT94" s="209" t="s">
        <v>69</v>
      </c>
      <c r="AU94" s="209" t="s">
        <v>70</v>
      </c>
      <c r="AY94" s="201" t="s">
        <v>156</v>
      </c>
      <c r="BK94" s="210">
        <f>BK95+BK207+BK268+BK297</f>
        <v>0</v>
      </c>
    </row>
    <row r="95" s="11" customFormat="1" ht="19.92" customHeight="1">
      <c r="B95" s="200"/>
      <c r="D95" s="201" t="s">
        <v>69</v>
      </c>
      <c r="E95" s="211" t="s">
        <v>77</v>
      </c>
      <c r="F95" s="211" t="s">
        <v>237</v>
      </c>
      <c r="I95" s="203"/>
      <c r="J95" s="212">
        <f>BK95</f>
        <v>0</v>
      </c>
      <c r="L95" s="200"/>
      <c r="M95" s="205"/>
      <c r="N95" s="206"/>
      <c r="O95" s="206"/>
      <c r="P95" s="207">
        <f>SUM(P96:P206)</f>
        <v>0</v>
      </c>
      <c r="Q95" s="206"/>
      <c r="R95" s="207">
        <f>SUM(R96:R206)</f>
        <v>270.63583</v>
      </c>
      <c r="S95" s="206"/>
      <c r="T95" s="208">
        <f>SUM(T96:T206)</f>
        <v>581.28099999999995</v>
      </c>
      <c r="AR95" s="201" t="s">
        <v>77</v>
      </c>
      <c r="AT95" s="209" t="s">
        <v>69</v>
      </c>
      <c r="AU95" s="209" t="s">
        <v>77</v>
      </c>
      <c r="AY95" s="201" t="s">
        <v>156</v>
      </c>
      <c r="BK95" s="210">
        <f>SUM(BK96:BK206)</f>
        <v>0</v>
      </c>
    </row>
    <row r="96" s="1" customFormat="1" ht="16.5" customHeight="1">
      <c r="B96" s="213"/>
      <c r="C96" s="214" t="s">
        <v>77</v>
      </c>
      <c r="D96" s="214" t="s">
        <v>159</v>
      </c>
      <c r="E96" s="215" t="s">
        <v>340</v>
      </c>
      <c r="F96" s="216" t="s">
        <v>341</v>
      </c>
      <c r="G96" s="217" t="s">
        <v>342</v>
      </c>
      <c r="H96" s="218">
        <v>0.10299999999999999</v>
      </c>
      <c r="I96" s="219"/>
      <c r="J96" s="220">
        <f>ROUND(I96*H96,2)</f>
        <v>0</v>
      </c>
      <c r="K96" s="216" t="s">
        <v>163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169</v>
      </c>
      <c r="AT96" s="25" t="s">
        <v>159</v>
      </c>
      <c r="AU96" s="25" t="s">
        <v>79</v>
      </c>
      <c r="AY96" s="25" t="s">
        <v>156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169</v>
      </c>
      <c r="BM96" s="25" t="s">
        <v>343</v>
      </c>
    </row>
    <row r="97" s="13" customFormat="1">
      <c r="B97" s="239"/>
      <c r="D97" s="232" t="s">
        <v>242</v>
      </c>
      <c r="E97" s="240" t="s">
        <v>5</v>
      </c>
      <c r="F97" s="241" t="s">
        <v>344</v>
      </c>
      <c r="H97" s="242">
        <v>0.10299999999999999</v>
      </c>
      <c r="I97" s="243"/>
      <c r="L97" s="239"/>
      <c r="M97" s="244"/>
      <c r="N97" s="245"/>
      <c r="O97" s="245"/>
      <c r="P97" s="245"/>
      <c r="Q97" s="245"/>
      <c r="R97" s="245"/>
      <c r="S97" s="245"/>
      <c r="T97" s="246"/>
      <c r="AT97" s="240" t="s">
        <v>242</v>
      </c>
      <c r="AU97" s="240" t="s">
        <v>79</v>
      </c>
      <c r="AV97" s="13" t="s">
        <v>79</v>
      </c>
      <c r="AW97" s="13" t="s">
        <v>34</v>
      </c>
      <c r="AX97" s="13" t="s">
        <v>70</v>
      </c>
      <c r="AY97" s="240" t="s">
        <v>156</v>
      </c>
    </row>
    <row r="98" s="14" customFormat="1">
      <c r="B98" s="247"/>
      <c r="D98" s="232" t="s">
        <v>242</v>
      </c>
      <c r="E98" s="248" t="s">
        <v>5</v>
      </c>
      <c r="F98" s="249" t="s">
        <v>249</v>
      </c>
      <c r="H98" s="250">
        <v>0.10299999999999999</v>
      </c>
      <c r="I98" s="251"/>
      <c r="L98" s="247"/>
      <c r="M98" s="252"/>
      <c r="N98" s="253"/>
      <c r="O98" s="253"/>
      <c r="P98" s="253"/>
      <c r="Q98" s="253"/>
      <c r="R98" s="253"/>
      <c r="S98" s="253"/>
      <c r="T98" s="254"/>
      <c r="AT98" s="248" t="s">
        <v>242</v>
      </c>
      <c r="AU98" s="248" t="s">
        <v>79</v>
      </c>
      <c r="AV98" s="14" t="s">
        <v>169</v>
      </c>
      <c r="AW98" s="14" t="s">
        <v>34</v>
      </c>
      <c r="AX98" s="14" t="s">
        <v>77</v>
      </c>
      <c r="AY98" s="248" t="s">
        <v>156</v>
      </c>
    </row>
    <row r="99" s="1" customFormat="1" ht="51" customHeight="1">
      <c r="B99" s="213"/>
      <c r="C99" s="214" t="s">
        <v>79</v>
      </c>
      <c r="D99" s="214" t="s">
        <v>159</v>
      </c>
      <c r="E99" s="215" t="s">
        <v>345</v>
      </c>
      <c r="F99" s="216" t="s">
        <v>346</v>
      </c>
      <c r="G99" s="217" t="s">
        <v>280</v>
      </c>
      <c r="H99" s="218">
        <v>216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0.625</v>
      </c>
      <c r="T99" s="224">
        <f>S99*H99</f>
        <v>135</v>
      </c>
      <c r="AR99" s="25" t="s">
        <v>169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169</v>
      </c>
      <c r="BM99" s="25" t="s">
        <v>347</v>
      </c>
    </row>
    <row r="100" s="12" customFormat="1">
      <c r="B100" s="231"/>
      <c r="D100" s="232" t="s">
        <v>242</v>
      </c>
      <c r="E100" s="233" t="s">
        <v>5</v>
      </c>
      <c r="F100" s="234" t="s">
        <v>348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242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2" customFormat="1">
      <c r="B101" s="231"/>
      <c r="D101" s="232" t="s">
        <v>242</v>
      </c>
      <c r="E101" s="233" t="s">
        <v>5</v>
      </c>
      <c r="F101" s="234" t="s">
        <v>349</v>
      </c>
      <c r="H101" s="233" t="s">
        <v>5</v>
      </c>
      <c r="I101" s="235"/>
      <c r="L101" s="231"/>
      <c r="M101" s="236"/>
      <c r="N101" s="237"/>
      <c r="O101" s="237"/>
      <c r="P101" s="237"/>
      <c r="Q101" s="237"/>
      <c r="R101" s="237"/>
      <c r="S101" s="237"/>
      <c r="T101" s="238"/>
      <c r="AT101" s="233" t="s">
        <v>242</v>
      </c>
      <c r="AU101" s="233" t="s">
        <v>79</v>
      </c>
      <c r="AV101" s="12" t="s">
        <v>77</v>
      </c>
      <c r="AW101" s="12" t="s">
        <v>34</v>
      </c>
      <c r="AX101" s="12" t="s">
        <v>70</v>
      </c>
      <c r="AY101" s="233" t="s">
        <v>156</v>
      </c>
    </row>
    <row r="102" s="13" customFormat="1">
      <c r="B102" s="239"/>
      <c r="D102" s="232" t="s">
        <v>242</v>
      </c>
      <c r="E102" s="240" t="s">
        <v>5</v>
      </c>
      <c r="F102" s="241" t="s">
        <v>350</v>
      </c>
      <c r="H102" s="242">
        <v>108</v>
      </c>
      <c r="I102" s="243"/>
      <c r="L102" s="239"/>
      <c r="M102" s="244"/>
      <c r="N102" s="245"/>
      <c r="O102" s="245"/>
      <c r="P102" s="245"/>
      <c r="Q102" s="245"/>
      <c r="R102" s="245"/>
      <c r="S102" s="245"/>
      <c r="T102" s="246"/>
      <c r="AT102" s="240" t="s">
        <v>242</v>
      </c>
      <c r="AU102" s="240" t="s">
        <v>79</v>
      </c>
      <c r="AV102" s="13" t="s">
        <v>79</v>
      </c>
      <c r="AW102" s="13" t="s">
        <v>34</v>
      </c>
      <c r="AX102" s="13" t="s">
        <v>70</v>
      </c>
      <c r="AY102" s="240" t="s">
        <v>156</v>
      </c>
    </row>
    <row r="103" s="12" customFormat="1">
      <c r="B103" s="231"/>
      <c r="D103" s="232" t="s">
        <v>242</v>
      </c>
      <c r="E103" s="233" t="s">
        <v>5</v>
      </c>
      <c r="F103" s="234" t="s">
        <v>351</v>
      </c>
      <c r="H103" s="233" t="s">
        <v>5</v>
      </c>
      <c r="I103" s="235"/>
      <c r="L103" s="231"/>
      <c r="M103" s="236"/>
      <c r="N103" s="237"/>
      <c r="O103" s="237"/>
      <c r="P103" s="237"/>
      <c r="Q103" s="237"/>
      <c r="R103" s="237"/>
      <c r="S103" s="237"/>
      <c r="T103" s="238"/>
      <c r="AT103" s="233" t="s">
        <v>242</v>
      </c>
      <c r="AU103" s="233" t="s">
        <v>79</v>
      </c>
      <c r="AV103" s="12" t="s">
        <v>77</v>
      </c>
      <c r="AW103" s="12" t="s">
        <v>34</v>
      </c>
      <c r="AX103" s="12" t="s">
        <v>70</v>
      </c>
      <c r="AY103" s="233" t="s">
        <v>156</v>
      </c>
    </row>
    <row r="104" s="13" customFormat="1">
      <c r="B104" s="239"/>
      <c r="D104" s="232" t="s">
        <v>242</v>
      </c>
      <c r="E104" s="240" t="s">
        <v>5</v>
      </c>
      <c r="F104" s="241" t="s">
        <v>350</v>
      </c>
      <c r="H104" s="242">
        <v>108</v>
      </c>
      <c r="I104" s="243"/>
      <c r="L104" s="239"/>
      <c r="M104" s="244"/>
      <c r="N104" s="245"/>
      <c r="O104" s="245"/>
      <c r="P104" s="245"/>
      <c r="Q104" s="245"/>
      <c r="R104" s="245"/>
      <c r="S104" s="245"/>
      <c r="T104" s="246"/>
      <c r="AT104" s="240" t="s">
        <v>242</v>
      </c>
      <c r="AU104" s="240" t="s">
        <v>79</v>
      </c>
      <c r="AV104" s="13" t="s">
        <v>79</v>
      </c>
      <c r="AW104" s="13" t="s">
        <v>34</v>
      </c>
      <c r="AX104" s="13" t="s">
        <v>70</v>
      </c>
      <c r="AY104" s="240" t="s">
        <v>156</v>
      </c>
    </row>
    <row r="105" s="14" customFormat="1">
      <c r="B105" s="247"/>
      <c r="D105" s="232" t="s">
        <v>242</v>
      </c>
      <c r="E105" s="248" t="s">
        <v>5</v>
      </c>
      <c r="F105" s="249" t="s">
        <v>249</v>
      </c>
      <c r="H105" s="250">
        <v>216</v>
      </c>
      <c r="I105" s="251"/>
      <c r="L105" s="247"/>
      <c r="M105" s="252"/>
      <c r="N105" s="253"/>
      <c r="O105" s="253"/>
      <c r="P105" s="253"/>
      <c r="Q105" s="253"/>
      <c r="R105" s="253"/>
      <c r="S105" s="253"/>
      <c r="T105" s="254"/>
      <c r="AT105" s="248" t="s">
        <v>242</v>
      </c>
      <c r="AU105" s="248" t="s">
        <v>79</v>
      </c>
      <c r="AV105" s="14" t="s">
        <v>169</v>
      </c>
      <c r="AW105" s="14" t="s">
        <v>34</v>
      </c>
      <c r="AX105" s="14" t="s">
        <v>77</v>
      </c>
      <c r="AY105" s="248" t="s">
        <v>156</v>
      </c>
    </row>
    <row r="106" s="1" customFormat="1" ht="38.25" customHeight="1">
      <c r="B106" s="213"/>
      <c r="C106" s="214" t="s">
        <v>93</v>
      </c>
      <c r="D106" s="214" t="s">
        <v>159</v>
      </c>
      <c r="E106" s="215" t="s">
        <v>352</v>
      </c>
      <c r="F106" s="216" t="s">
        <v>353</v>
      </c>
      <c r="G106" s="217" t="s">
        <v>240</v>
      </c>
      <c r="H106" s="218">
        <v>70.599999999999994</v>
      </c>
      <c r="I106" s="219"/>
      <c r="J106" s="220">
        <f>ROUND(I106*H106,2)</f>
        <v>0</v>
      </c>
      <c r="K106" s="216" t="s">
        <v>163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1.3</v>
      </c>
      <c r="T106" s="224">
        <f>S106*H106</f>
        <v>91.780000000000001</v>
      </c>
      <c r="AR106" s="25" t="s">
        <v>169</v>
      </c>
      <c r="AT106" s="25" t="s">
        <v>159</v>
      </c>
      <c r="AU106" s="25" t="s">
        <v>79</v>
      </c>
      <c r="AY106" s="25" t="s">
        <v>156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169</v>
      </c>
      <c r="BM106" s="25" t="s">
        <v>354</v>
      </c>
    </row>
    <row r="107" s="12" customFormat="1">
      <c r="B107" s="231"/>
      <c r="D107" s="232" t="s">
        <v>242</v>
      </c>
      <c r="E107" s="233" t="s">
        <v>5</v>
      </c>
      <c r="F107" s="234" t="s">
        <v>355</v>
      </c>
      <c r="H107" s="233" t="s">
        <v>5</v>
      </c>
      <c r="I107" s="235"/>
      <c r="L107" s="231"/>
      <c r="M107" s="236"/>
      <c r="N107" s="237"/>
      <c r="O107" s="237"/>
      <c r="P107" s="237"/>
      <c r="Q107" s="237"/>
      <c r="R107" s="237"/>
      <c r="S107" s="237"/>
      <c r="T107" s="238"/>
      <c r="AT107" s="233" t="s">
        <v>242</v>
      </c>
      <c r="AU107" s="233" t="s">
        <v>79</v>
      </c>
      <c r="AV107" s="12" t="s">
        <v>77</v>
      </c>
      <c r="AW107" s="12" t="s">
        <v>34</v>
      </c>
      <c r="AX107" s="12" t="s">
        <v>70</v>
      </c>
      <c r="AY107" s="233" t="s">
        <v>156</v>
      </c>
    </row>
    <row r="108" s="13" customFormat="1">
      <c r="B108" s="239"/>
      <c r="D108" s="232" t="s">
        <v>242</v>
      </c>
      <c r="E108" s="240" t="s">
        <v>5</v>
      </c>
      <c r="F108" s="241" t="s">
        <v>356</v>
      </c>
      <c r="H108" s="242">
        <v>18</v>
      </c>
      <c r="I108" s="243"/>
      <c r="L108" s="239"/>
      <c r="M108" s="244"/>
      <c r="N108" s="245"/>
      <c r="O108" s="245"/>
      <c r="P108" s="245"/>
      <c r="Q108" s="245"/>
      <c r="R108" s="245"/>
      <c r="S108" s="245"/>
      <c r="T108" s="246"/>
      <c r="AT108" s="240" t="s">
        <v>242</v>
      </c>
      <c r="AU108" s="240" t="s">
        <v>79</v>
      </c>
      <c r="AV108" s="13" t="s">
        <v>79</v>
      </c>
      <c r="AW108" s="13" t="s">
        <v>34</v>
      </c>
      <c r="AX108" s="13" t="s">
        <v>70</v>
      </c>
      <c r="AY108" s="240" t="s">
        <v>156</v>
      </c>
    </row>
    <row r="109" s="12" customFormat="1">
      <c r="B109" s="231"/>
      <c r="D109" s="232" t="s">
        <v>242</v>
      </c>
      <c r="E109" s="233" t="s">
        <v>5</v>
      </c>
      <c r="F109" s="234" t="s">
        <v>357</v>
      </c>
      <c r="H109" s="233" t="s">
        <v>5</v>
      </c>
      <c r="I109" s="235"/>
      <c r="L109" s="231"/>
      <c r="M109" s="236"/>
      <c r="N109" s="237"/>
      <c r="O109" s="237"/>
      <c r="P109" s="237"/>
      <c r="Q109" s="237"/>
      <c r="R109" s="237"/>
      <c r="S109" s="237"/>
      <c r="T109" s="238"/>
      <c r="AT109" s="233" t="s">
        <v>242</v>
      </c>
      <c r="AU109" s="233" t="s">
        <v>79</v>
      </c>
      <c r="AV109" s="12" t="s">
        <v>77</v>
      </c>
      <c r="AW109" s="12" t="s">
        <v>34</v>
      </c>
      <c r="AX109" s="12" t="s">
        <v>70</v>
      </c>
      <c r="AY109" s="233" t="s">
        <v>156</v>
      </c>
    </row>
    <row r="110" s="13" customFormat="1">
      <c r="B110" s="239"/>
      <c r="D110" s="232" t="s">
        <v>242</v>
      </c>
      <c r="E110" s="240" t="s">
        <v>5</v>
      </c>
      <c r="F110" s="241" t="s">
        <v>356</v>
      </c>
      <c r="H110" s="242">
        <v>18</v>
      </c>
      <c r="I110" s="243"/>
      <c r="L110" s="239"/>
      <c r="M110" s="244"/>
      <c r="N110" s="245"/>
      <c r="O110" s="245"/>
      <c r="P110" s="245"/>
      <c r="Q110" s="245"/>
      <c r="R110" s="245"/>
      <c r="S110" s="245"/>
      <c r="T110" s="246"/>
      <c r="AT110" s="240" t="s">
        <v>242</v>
      </c>
      <c r="AU110" s="240" t="s">
        <v>79</v>
      </c>
      <c r="AV110" s="13" t="s">
        <v>79</v>
      </c>
      <c r="AW110" s="13" t="s">
        <v>34</v>
      </c>
      <c r="AX110" s="13" t="s">
        <v>70</v>
      </c>
      <c r="AY110" s="240" t="s">
        <v>156</v>
      </c>
    </row>
    <row r="111" s="12" customFormat="1">
      <c r="B111" s="231"/>
      <c r="D111" s="232" t="s">
        <v>242</v>
      </c>
      <c r="E111" s="233" t="s">
        <v>5</v>
      </c>
      <c r="F111" s="234" t="s">
        <v>358</v>
      </c>
      <c r="H111" s="233" t="s">
        <v>5</v>
      </c>
      <c r="I111" s="235"/>
      <c r="L111" s="231"/>
      <c r="M111" s="236"/>
      <c r="N111" s="237"/>
      <c r="O111" s="237"/>
      <c r="P111" s="237"/>
      <c r="Q111" s="237"/>
      <c r="R111" s="237"/>
      <c r="S111" s="237"/>
      <c r="T111" s="238"/>
      <c r="AT111" s="233" t="s">
        <v>242</v>
      </c>
      <c r="AU111" s="233" t="s">
        <v>79</v>
      </c>
      <c r="AV111" s="12" t="s">
        <v>77</v>
      </c>
      <c r="AW111" s="12" t="s">
        <v>34</v>
      </c>
      <c r="AX111" s="12" t="s">
        <v>70</v>
      </c>
      <c r="AY111" s="233" t="s">
        <v>156</v>
      </c>
    </row>
    <row r="112" s="13" customFormat="1">
      <c r="B112" s="239"/>
      <c r="D112" s="232" t="s">
        <v>242</v>
      </c>
      <c r="E112" s="240" t="s">
        <v>5</v>
      </c>
      <c r="F112" s="241" t="s">
        <v>359</v>
      </c>
      <c r="H112" s="242">
        <v>28.600000000000001</v>
      </c>
      <c r="I112" s="243"/>
      <c r="L112" s="239"/>
      <c r="M112" s="244"/>
      <c r="N112" s="245"/>
      <c r="O112" s="245"/>
      <c r="P112" s="245"/>
      <c r="Q112" s="245"/>
      <c r="R112" s="245"/>
      <c r="S112" s="245"/>
      <c r="T112" s="246"/>
      <c r="AT112" s="240" t="s">
        <v>242</v>
      </c>
      <c r="AU112" s="240" t="s">
        <v>79</v>
      </c>
      <c r="AV112" s="13" t="s">
        <v>79</v>
      </c>
      <c r="AW112" s="13" t="s">
        <v>34</v>
      </c>
      <c r="AX112" s="13" t="s">
        <v>70</v>
      </c>
      <c r="AY112" s="240" t="s">
        <v>156</v>
      </c>
    </row>
    <row r="113" s="12" customFormat="1">
      <c r="B113" s="231"/>
      <c r="D113" s="232" t="s">
        <v>242</v>
      </c>
      <c r="E113" s="233" t="s">
        <v>5</v>
      </c>
      <c r="F113" s="234" t="s">
        <v>360</v>
      </c>
      <c r="H113" s="233" t="s">
        <v>5</v>
      </c>
      <c r="I113" s="235"/>
      <c r="L113" s="231"/>
      <c r="M113" s="236"/>
      <c r="N113" s="237"/>
      <c r="O113" s="237"/>
      <c r="P113" s="237"/>
      <c r="Q113" s="237"/>
      <c r="R113" s="237"/>
      <c r="S113" s="237"/>
      <c r="T113" s="238"/>
      <c r="AT113" s="233" t="s">
        <v>242</v>
      </c>
      <c r="AU113" s="233" t="s">
        <v>79</v>
      </c>
      <c r="AV113" s="12" t="s">
        <v>77</v>
      </c>
      <c r="AW113" s="12" t="s">
        <v>34</v>
      </c>
      <c r="AX113" s="12" t="s">
        <v>70</v>
      </c>
      <c r="AY113" s="233" t="s">
        <v>156</v>
      </c>
    </row>
    <row r="114" s="13" customFormat="1">
      <c r="B114" s="239"/>
      <c r="D114" s="232" t="s">
        <v>242</v>
      </c>
      <c r="E114" s="240" t="s">
        <v>5</v>
      </c>
      <c r="F114" s="241" t="s">
        <v>361</v>
      </c>
      <c r="H114" s="242">
        <v>6</v>
      </c>
      <c r="I114" s="243"/>
      <c r="L114" s="239"/>
      <c r="M114" s="244"/>
      <c r="N114" s="245"/>
      <c r="O114" s="245"/>
      <c r="P114" s="245"/>
      <c r="Q114" s="245"/>
      <c r="R114" s="245"/>
      <c r="S114" s="245"/>
      <c r="T114" s="246"/>
      <c r="AT114" s="240" t="s">
        <v>242</v>
      </c>
      <c r="AU114" s="240" t="s">
        <v>79</v>
      </c>
      <c r="AV114" s="13" t="s">
        <v>79</v>
      </c>
      <c r="AW114" s="13" t="s">
        <v>34</v>
      </c>
      <c r="AX114" s="13" t="s">
        <v>70</v>
      </c>
      <c r="AY114" s="240" t="s">
        <v>156</v>
      </c>
    </row>
    <row r="115" s="14" customFormat="1">
      <c r="B115" s="247"/>
      <c r="D115" s="232" t="s">
        <v>242</v>
      </c>
      <c r="E115" s="248" t="s">
        <v>5</v>
      </c>
      <c r="F115" s="249" t="s">
        <v>249</v>
      </c>
      <c r="H115" s="250">
        <v>70.599999999999994</v>
      </c>
      <c r="I115" s="251"/>
      <c r="L115" s="247"/>
      <c r="M115" s="252"/>
      <c r="N115" s="253"/>
      <c r="O115" s="253"/>
      <c r="P115" s="253"/>
      <c r="Q115" s="253"/>
      <c r="R115" s="253"/>
      <c r="S115" s="253"/>
      <c r="T115" s="254"/>
      <c r="AT115" s="248" t="s">
        <v>242</v>
      </c>
      <c r="AU115" s="248" t="s">
        <v>79</v>
      </c>
      <c r="AV115" s="14" t="s">
        <v>169</v>
      </c>
      <c r="AW115" s="14" t="s">
        <v>34</v>
      </c>
      <c r="AX115" s="14" t="s">
        <v>77</v>
      </c>
      <c r="AY115" s="248" t="s">
        <v>156</v>
      </c>
    </row>
    <row r="116" s="1" customFormat="1" ht="38.25" customHeight="1">
      <c r="B116" s="213"/>
      <c r="C116" s="214" t="s">
        <v>169</v>
      </c>
      <c r="D116" s="214" t="s">
        <v>159</v>
      </c>
      <c r="E116" s="215" t="s">
        <v>362</v>
      </c>
      <c r="F116" s="216" t="s">
        <v>363</v>
      </c>
      <c r="G116" s="217" t="s">
        <v>280</v>
      </c>
      <c r="H116" s="218">
        <v>755</v>
      </c>
      <c r="I116" s="219"/>
      <c r="J116" s="220">
        <f>ROUND(I116*H116,2)</f>
        <v>0</v>
      </c>
      <c r="K116" s="216" t="s">
        <v>163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6.0000000000000002E-05</v>
      </c>
      <c r="R116" s="223">
        <f>Q116*H116</f>
        <v>0.0453</v>
      </c>
      <c r="S116" s="223">
        <v>0.10299999999999999</v>
      </c>
      <c r="T116" s="224">
        <f>S116*H116</f>
        <v>77.765000000000001</v>
      </c>
      <c r="AR116" s="25" t="s">
        <v>169</v>
      </c>
      <c r="AT116" s="25" t="s">
        <v>159</v>
      </c>
      <c r="AU116" s="25" t="s">
        <v>79</v>
      </c>
      <c r="AY116" s="25" t="s">
        <v>156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169</v>
      </c>
      <c r="BM116" s="25" t="s">
        <v>364</v>
      </c>
    </row>
    <row r="117" s="1" customFormat="1" ht="63.75" customHeight="1">
      <c r="B117" s="213"/>
      <c r="C117" s="214" t="s">
        <v>155</v>
      </c>
      <c r="D117" s="214" t="s">
        <v>159</v>
      </c>
      <c r="E117" s="215" t="s">
        <v>365</v>
      </c>
      <c r="F117" s="216" t="s">
        <v>366</v>
      </c>
      <c r="G117" s="217" t="s">
        <v>280</v>
      </c>
      <c r="H117" s="218">
        <v>1081</v>
      </c>
      <c r="I117" s="219"/>
      <c r="J117" s="220">
        <f>ROUND(I117*H117,2)</f>
        <v>0</v>
      </c>
      <c r="K117" s="216" t="s">
        <v>163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0.00012999999999999999</v>
      </c>
      <c r="R117" s="223">
        <f>Q117*H117</f>
        <v>0.14052999999999999</v>
      </c>
      <c r="S117" s="223">
        <v>0.25600000000000001</v>
      </c>
      <c r="T117" s="224">
        <f>S117*H117</f>
        <v>276.73599999999999</v>
      </c>
      <c r="AR117" s="25" t="s">
        <v>169</v>
      </c>
      <c r="AT117" s="25" t="s">
        <v>159</v>
      </c>
      <c r="AU117" s="25" t="s">
        <v>79</v>
      </c>
      <c r="AY117" s="25" t="s">
        <v>156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169</v>
      </c>
      <c r="BM117" s="25" t="s">
        <v>367</v>
      </c>
    </row>
    <row r="118" s="12" customFormat="1">
      <c r="B118" s="231"/>
      <c r="D118" s="232" t="s">
        <v>242</v>
      </c>
      <c r="E118" s="233" t="s">
        <v>5</v>
      </c>
      <c r="F118" s="234" t="s">
        <v>368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242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2" customFormat="1">
      <c r="B119" s="231"/>
      <c r="D119" s="232" t="s">
        <v>242</v>
      </c>
      <c r="E119" s="233" t="s">
        <v>5</v>
      </c>
      <c r="F119" s="234" t="s">
        <v>369</v>
      </c>
      <c r="H119" s="233" t="s">
        <v>5</v>
      </c>
      <c r="I119" s="235"/>
      <c r="L119" s="231"/>
      <c r="M119" s="236"/>
      <c r="N119" s="237"/>
      <c r="O119" s="237"/>
      <c r="P119" s="237"/>
      <c r="Q119" s="237"/>
      <c r="R119" s="237"/>
      <c r="S119" s="237"/>
      <c r="T119" s="238"/>
      <c r="AT119" s="233" t="s">
        <v>242</v>
      </c>
      <c r="AU119" s="233" t="s">
        <v>79</v>
      </c>
      <c r="AV119" s="12" t="s">
        <v>77</v>
      </c>
      <c r="AW119" s="12" t="s">
        <v>34</v>
      </c>
      <c r="AX119" s="12" t="s">
        <v>70</v>
      </c>
      <c r="AY119" s="233" t="s">
        <v>156</v>
      </c>
    </row>
    <row r="120" s="13" customFormat="1">
      <c r="B120" s="239"/>
      <c r="D120" s="232" t="s">
        <v>242</v>
      </c>
      <c r="E120" s="240" t="s">
        <v>5</v>
      </c>
      <c r="F120" s="241" t="s">
        <v>370</v>
      </c>
      <c r="H120" s="242">
        <v>745</v>
      </c>
      <c r="I120" s="243"/>
      <c r="L120" s="239"/>
      <c r="M120" s="244"/>
      <c r="N120" s="245"/>
      <c r="O120" s="245"/>
      <c r="P120" s="245"/>
      <c r="Q120" s="245"/>
      <c r="R120" s="245"/>
      <c r="S120" s="245"/>
      <c r="T120" s="246"/>
      <c r="AT120" s="240" t="s">
        <v>242</v>
      </c>
      <c r="AU120" s="240" t="s">
        <v>79</v>
      </c>
      <c r="AV120" s="13" t="s">
        <v>79</v>
      </c>
      <c r="AW120" s="13" t="s">
        <v>34</v>
      </c>
      <c r="AX120" s="13" t="s">
        <v>70</v>
      </c>
      <c r="AY120" s="240" t="s">
        <v>156</v>
      </c>
    </row>
    <row r="121" s="12" customFormat="1">
      <c r="B121" s="231"/>
      <c r="D121" s="232" t="s">
        <v>242</v>
      </c>
      <c r="E121" s="233" t="s">
        <v>5</v>
      </c>
      <c r="F121" s="234" t="s">
        <v>371</v>
      </c>
      <c r="H121" s="233" t="s">
        <v>5</v>
      </c>
      <c r="I121" s="235"/>
      <c r="L121" s="231"/>
      <c r="M121" s="236"/>
      <c r="N121" s="237"/>
      <c r="O121" s="237"/>
      <c r="P121" s="237"/>
      <c r="Q121" s="237"/>
      <c r="R121" s="237"/>
      <c r="S121" s="237"/>
      <c r="T121" s="238"/>
      <c r="AT121" s="233" t="s">
        <v>242</v>
      </c>
      <c r="AU121" s="233" t="s">
        <v>79</v>
      </c>
      <c r="AV121" s="12" t="s">
        <v>77</v>
      </c>
      <c r="AW121" s="12" t="s">
        <v>34</v>
      </c>
      <c r="AX121" s="12" t="s">
        <v>70</v>
      </c>
      <c r="AY121" s="233" t="s">
        <v>156</v>
      </c>
    </row>
    <row r="122" s="13" customFormat="1">
      <c r="B122" s="239"/>
      <c r="D122" s="232" t="s">
        <v>242</v>
      </c>
      <c r="E122" s="240" t="s">
        <v>5</v>
      </c>
      <c r="F122" s="241" t="s">
        <v>372</v>
      </c>
      <c r="H122" s="242">
        <v>192</v>
      </c>
      <c r="I122" s="243"/>
      <c r="L122" s="239"/>
      <c r="M122" s="244"/>
      <c r="N122" s="245"/>
      <c r="O122" s="245"/>
      <c r="P122" s="245"/>
      <c r="Q122" s="245"/>
      <c r="R122" s="245"/>
      <c r="S122" s="245"/>
      <c r="T122" s="246"/>
      <c r="AT122" s="240" t="s">
        <v>242</v>
      </c>
      <c r="AU122" s="240" t="s">
        <v>79</v>
      </c>
      <c r="AV122" s="13" t="s">
        <v>79</v>
      </c>
      <c r="AW122" s="13" t="s">
        <v>34</v>
      </c>
      <c r="AX122" s="13" t="s">
        <v>70</v>
      </c>
      <c r="AY122" s="240" t="s">
        <v>156</v>
      </c>
    </row>
    <row r="123" s="12" customFormat="1">
      <c r="B123" s="231"/>
      <c r="D123" s="232" t="s">
        <v>242</v>
      </c>
      <c r="E123" s="233" t="s">
        <v>5</v>
      </c>
      <c r="F123" s="234" t="s">
        <v>373</v>
      </c>
      <c r="H123" s="233" t="s">
        <v>5</v>
      </c>
      <c r="I123" s="235"/>
      <c r="L123" s="231"/>
      <c r="M123" s="236"/>
      <c r="N123" s="237"/>
      <c r="O123" s="237"/>
      <c r="P123" s="237"/>
      <c r="Q123" s="237"/>
      <c r="R123" s="237"/>
      <c r="S123" s="237"/>
      <c r="T123" s="238"/>
      <c r="AT123" s="233" t="s">
        <v>242</v>
      </c>
      <c r="AU123" s="233" t="s">
        <v>79</v>
      </c>
      <c r="AV123" s="12" t="s">
        <v>77</v>
      </c>
      <c r="AW123" s="12" t="s">
        <v>34</v>
      </c>
      <c r="AX123" s="12" t="s">
        <v>70</v>
      </c>
      <c r="AY123" s="233" t="s">
        <v>156</v>
      </c>
    </row>
    <row r="124" s="13" customFormat="1">
      <c r="B124" s="239"/>
      <c r="D124" s="232" t="s">
        <v>242</v>
      </c>
      <c r="E124" s="240" t="s">
        <v>5</v>
      </c>
      <c r="F124" s="241" t="s">
        <v>374</v>
      </c>
      <c r="H124" s="242">
        <v>144</v>
      </c>
      <c r="I124" s="243"/>
      <c r="L124" s="239"/>
      <c r="M124" s="244"/>
      <c r="N124" s="245"/>
      <c r="O124" s="245"/>
      <c r="P124" s="245"/>
      <c r="Q124" s="245"/>
      <c r="R124" s="245"/>
      <c r="S124" s="245"/>
      <c r="T124" s="246"/>
      <c r="AT124" s="240" t="s">
        <v>242</v>
      </c>
      <c r="AU124" s="240" t="s">
        <v>79</v>
      </c>
      <c r="AV124" s="13" t="s">
        <v>79</v>
      </c>
      <c r="AW124" s="13" t="s">
        <v>34</v>
      </c>
      <c r="AX124" s="13" t="s">
        <v>70</v>
      </c>
      <c r="AY124" s="240" t="s">
        <v>156</v>
      </c>
    </row>
    <row r="125" s="14" customFormat="1">
      <c r="B125" s="247"/>
      <c r="D125" s="232" t="s">
        <v>242</v>
      </c>
      <c r="E125" s="248" t="s">
        <v>5</v>
      </c>
      <c r="F125" s="249" t="s">
        <v>249</v>
      </c>
      <c r="H125" s="250">
        <v>1081</v>
      </c>
      <c r="I125" s="251"/>
      <c r="L125" s="247"/>
      <c r="M125" s="252"/>
      <c r="N125" s="253"/>
      <c r="O125" s="253"/>
      <c r="P125" s="253"/>
      <c r="Q125" s="253"/>
      <c r="R125" s="253"/>
      <c r="S125" s="253"/>
      <c r="T125" s="254"/>
      <c r="AT125" s="248" t="s">
        <v>242</v>
      </c>
      <c r="AU125" s="248" t="s">
        <v>79</v>
      </c>
      <c r="AV125" s="14" t="s">
        <v>169</v>
      </c>
      <c r="AW125" s="14" t="s">
        <v>34</v>
      </c>
      <c r="AX125" s="14" t="s">
        <v>77</v>
      </c>
      <c r="AY125" s="248" t="s">
        <v>156</v>
      </c>
    </row>
    <row r="126" s="1" customFormat="1" ht="38.25" customHeight="1">
      <c r="B126" s="213"/>
      <c r="C126" s="214" t="s">
        <v>178</v>
      </c>
      <c r="D126" s="214" t="s">
        <v>159</v>
      </c>
      <c r="E126" s="215" t="s">
        <v>375</v>
      </c>
      <c r="F126" s="216" t="s">
        <v>376</v>
      </c>
      <c r="G126" s="217" t="s">
        <v>280</v>
      </c>
      <c r="H126" s="218">
        <v>4140</v>
      </c>
      <c r="I126" s="219"/>
      <c r="J126" s="220">
        <f>ROUND(I126*H126,2)</f>
        <v>0</v>
      </c>
      <c r="K126" s="216" t="s">
        <v>163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169</v>
      </c>
      <c r="AT126" s="25" t="s">
        <v>159</v>
      </c>
      <c r="AU126" s="25" t="s">
        <v>79</v>
      </c>
      <c r="AY126" s="25" t="s">
        <v>156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169</v>
      </c>
      <c r="BM126" s="25" t="s">
        <v>377</v>
      </c>
    </row>
    <row r="127" s="12" customFormat="1">
      <c r="B127" s="231"/>
      <c r="D127" s="232" t="s">
        <v>242</v>
      </c>
      <c r="E127" s="233" t="s">
        <v>5</v>
      </c>
      <c r="F127" s="234" t="s">
        <v>378</v>
      </c>
      <c r="H127" s="233" t="s">
        <v>5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3" t="s">
        <v>242</v>
      </c>
      <c r="AU127" s="233" t="s">
        <v>79</v>
      </c>
      <c r="AV127" s="12" t="s">
        <v>77</v>
      </c>
      <c r="AW127" s="12" t="s">
        <v>34</v>
      </c>
      <c r="AX127" s="12" t="s">
        <v>70</v>
      </c>
      <c r="AY127" s="233" t="s">
        <v>156</v>
      </c>
    </row>
    <row r="128" s="13" customFormat="1">
      <c r="B128" s="239"/>
      <c r="D128" s="232" t="s">
        <v>242</v>
      </c>
      <c r="E128" s="240" t="s">
        <v>5</v>
      </c>
      <c r="F128" s="241" t="s">
        <v>379</v>
      </c>
      <c r="H128" s="242">
        <v>4140</v>
      </c>
      <c r="I128" s="243"/>
      <c r="L128" s="239"/>
      <c r="M128" s="244"/>
      <c r="N128" s="245"/>
      <c r="O128" s="245"/>
      <c r="P128" s="245"/>
      <c r="Q128" s="245"/>
      <c r="R128" s="245"/>
      <c r="S128" s="245"/>
      <c r="T128" s="246"/>
      <c r="AT128" s="240" t="s">
        <v>242</v>
      </c>
      <c r="AU128" s="240" t="s">
        <v>79</v>
      </c>
      <c r="AV128" s="13" t="s">
        <v>79</v>
      </c>
      <c r="AW128" s="13" t="s">
        <v>34</v>
      </c>
      <c r="AX128" s="13" t="s">
        <v>70</v>
      </c>
      <c r="AY128" s="240" t="s">
        <v>156</v>
      </c>
    </row>
    <row r="129" s="14" customFormat="1">
      <c r="B129" s="247"/>
      <c r="D129" s="232" t="s">
        <v>242</v>
      </c>
      <c r="E129" s="248" t="s">
        <v>5</v>
      </c>
      <c r="F129" s="249" t="s">
        <v>249</v>
      </c>
      <c r="H129" s="250">
        <v>4140</v>
      </c>
      <c r="I129" s="251"/>
      <c r="L129" s="247"/>
      <c r="M129" s="252"/>
      <c r="N129" s="253"/>
      <c r="O129" s="253"/>
      <c r="P129" s="253"/>
      <c r="Q129" s="253"/>
      <c r="R129" s="253"/>
      <c r="S129" s="253"/>
      <c r="T129" s="254"/>
      <c r="AT129" s="248" t="s">
        <v>242</v>
      </c>
      <c r="AU129" s="248" t="s">
        <v>79</v>
      </c>
      <c r="AV129" s="14" t="s">
        <v>169</v>
      </c>
      <c r="AW129" s="14" t="s">
        <v>34</v>
      </c>
      <c r="AX129" s="14" t="s">
        <v>77</v>
      </c>
      <c r="AY129" s="248" t="s">
        <v>156</v>
      </c>
    </row>
    <row r="130" s="1" customFormat="1" ht="25.5" customHeight="1">
      <c r="B130" s="213"/>
      <c r="C130" s="214" t="s">
        <v>285</v>
      </c>
      <c r="D130" s="214" t="s">
        <v>159</v>
      </c>
      <c r="E130" s="215" t="s">
        <v>380</v>
      </c>
      <c r="F130" s="216" t="s">
        <v>381</v>
      </c>
      <c r="G130" s="217" t="s">
        <v>280</v>
      </c>
      <c r="H130" s="218">
        <v>1280</v>
      </c>
      <c r="I130" s="219"/>
      <c r="J130" s="220">
        <f>ROUND(I130*H130,2)</f>
        <v>0</v>
      </c>
      <c r="K130" s="216" t="s">
        <v>163</v>
      </c>
      <c r="L130" s="47"/>
      <c r="M130" s="221" t="s">
        <v>5</v>
      </c>
      <c r="N130" s="222" t="s">
        <v>41</v>
      </c>
      <c r="O130" s="4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25" t="s">
        <v>169</v>
      </c>
      <c r="AT130" s="25" t="s">
        <v>159</v>
      </c>
      <c r="AU130" s="25" t="s">
        <v>79</v>
      </c>
      <c r="AY130" s="25" t="s">
        <v>156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5" t="s">
        <v>77</v>
      </c>
      <c r="BK130" s="225">
        <f>ROUND(I130*H130,2)</f>
        <v>0</v>
      </c>
      <c r="BL130" s="25" t="s">
        <v>169</v>
      </c>
      <c r="BM130" s="25" t="s">
        <v>382</v>
      </c>
    </row>
    <row r="131" s="12" customFormat="1">
      <c r="B131" s="231"/>
      <c r="D131" s="232" t="s">
        <v>242</v>
      </c>
      <c r="E131" s="233" t="s">
        <v>5</v>
      </c>
      <c r="F131" s="234" t="s">
        <v>383</v>
      </c>
      <c r="H131" s="233" t="s">
        <v>5</v>
      </c>
      <c r="I131" s="235"/>
      <c r="L131" s="231"/>
      <c r="M131" s="236"/>
      <c r="N131" s="237"/>
      <c r="O131" s="237"/>
      <c r="P131" s="237"/>
      <c r="Q131" s="237"/>
      <c r="R131" s="237"/>
      <c r="S131" s="237"/>
      <c r="T131" s="238"/>
      <c r="AT131" s="233" t="s">
        <v>242</v>
      </c>
      <c r="AU131" s="233" t="s">
        <v>79</v>
      </c>
      <c r="AV131" s="12" t="s">
        <v>77</v>
      </c>
      <c r="AW131" s="12" t="s">
        <v>34</v>
      </c>
      <c r="AX131" s="12" t="s">
        <v>70</v>
      </c>
      <c r="AY131" s="233" t="s">
        <v>156</v>
      </c>
    </row>
    <row r="132" s="13" customFormat="1">
      <c r="B132" s="239"/>
      <c r="D132" s="232" t="s">
        <v>242</v>
      </c>
      <c r="E132" s="240" t="s">
        <v>5</v>
      </c>
      <c r="F132" s="241" t="s">
        <v>384</v>
      </c>
      <c r="H132" s="242">
        <v>1280</v>
      </c>
      <c r="I132" s="243"/>
      <c r="L132" s="239"/>
      <c r="M132" s="244"/>
      <c r="N132" s="245"/>
      <c r="O132" s="245"/>
      <c r="P132" s="245"/>
      <c r="Q132" s="245"/>
      <c r="R132" s="245"/>
      <c r="S132" s="245"/>
      <c r="T132" s="246"/>
      <c r="AT132" s="240" t="s">
        <v>242</v>
      </c>
      <c r="AU132" s="240" t="s">
        <v>79</v>
      </c>
      <c r="AV132" s="13" t="s">
        <v>79</v>
      </c>
      <c r="AW132" s="13" t="s">
        <v>34</v>
      </c>
      <c r="AX132" s="13" t="s">
        <v>70</v>
      </c>
      <c r="AY132" s="240" t="s">
        <v>156</v>
      </c>
    </row>
    <row r="133" s="14" customFormat="1">
      <c r="B133" s="247"/>
      <c r="D133" s="232" t="s">
        <v>242</v>
      </c>
      <c r="E133" s="248" t="s">
        <v>5</v>
      </c>
      <c r="F133" s="249" t="s">
        <v>249</v>
      </c>
      <c r="H133" s="250">
        <v>1280</v>
      </c>
      <c r="I133" s="251"/>
      <c r="L133" s="247"/>
      <c r="M133" s="252"/>
      <c r="N133" s="253"/>
      <c r="O133" s="253"/>
      <c r="P133" s="253"/>
      <c r="Q133" s="253"/>
      <c r="R133" s="253"/>
      <c r="S133" s="253"/>
      <c r="T133" s="254"/>
      <c r="AT133" s="248" t="s">
        <v>242</v>
      </c>
      <c r="AU133" s="248" t="s">
        <v>79</v>
      </c>
      <c r="AV133" s="14" t="s">
        <v>169</v>
      </c>
      <c r="AW133" s="14" t="s">
        <v>34</v>
      </c>
      <c r="AX133" s="14" t="s">
        <v>77</v>
      </c>
      <c r="AY133" s="248" t="s">
        <v>156</v>
      </c>
    </row>
    <row r="134" s="1" customFormat="1" ht="16.5" customHeight="1">
      <c r="B134" s="213"/>
      <c r="C134" s="255" t="s">
        <v>275</v>
      </c>
      <c r="D134" s="255" t="s">
        <v>272</v>
      </c>
      <c r="E134" s="256" t="s">
        <v>385</v>
      </c>
      <c r="F134" s="257" t="s">
        <v>386</v>
      </c>
      <c r="G134" s="258" t="s">
        <v>260</v>
      </c>
      <c r="H134" s="259">
        <v>90.450000000000003</v>
      </c>
      <c r="I134" s="260"/>
      <c r="J134" s="261">
        <f>ROUND(I134*H134,2)</f>
        <v>0</v>
      </c>
      <c r="K134" s="257" t="s">
        <v>163</v>
      </c>
      <c r="L134" s="262"/>
      <c r="M134" s="263" t="s">
        <v>5</v>
      </c>
      <c r="N134" s="264" t="s">
        <v>41</v>
      </c>
      <c r="O134" s="48"/>
      <c r="P134" s="223">
        <f>O134*H134</f>
        <v>0</v>
      </c>
      <c r="Q134" s="223">
        <v>1</v>
      </c>
      <c r="R134" s="223">
        <f>Q134*H134</f>
        <v>90.450000000000003</v>
      </c>
      <c r="S134" s="223">
        <v>0</v>
      </c>
      <c r="T134" s="224">
        <f>S134*H134</f>
        <v>0</v>
      </c>
      <c r="AR134" s="25" t="s">
        <v>275</v>
      </c>
      <c r="AT134" s="25" t="s">
        <v>272</v>
      </c>
      <c r="AU134" s="25" t="s">
        <v>79</v>
      </c>
      <c r="AY134" s="25" t="s">
        <v>156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169</v>
      </c>
      <c r="BM134" s="25" t="s">
        <v>387</v>
      </c>
    </row>
    <row r="135" s="12" customFormat="1">
      <c r="B135" s="231"/>
      <c r="D135" s="232" t="s">
        <v>242</v>
      </c>
      <c r="E135" s="233" t="s">
        <v>5</v>
      </c>
      <c r="F135" s="234" t="s">
        <v>383</v>
      </c>
      <c r="H135" s="233" t="s">
        <v>5</v>
      </c>
      <c r="I135" s="235"/>
      <c r="L135" s="231"/>
      <c r="M135" s="236"/>
      <c r="N135" s="237"/>
      <c r="O135" s="237"/>
      <c r="P135" s="237"/>
      <c r="Q135" s="237"/>
      <c r="R135" s="237"/>
      <c r="S135" s="237"/>
      <c r="T135" s="238"/>
      <c r="AT135" s="233" t="s">
        <v>242</v>
      </c>
      <c r="AU135" s="233" t="s">
        <v>79</v>
      </c>
      <c r="AV135" s="12" t="s">
        <v>77</v>
      </c>
      <c r="AW135" s="12" t="s">
        <v>34</v>
      </c>
      <c r="AX135" s="12" t="s">
        <v>70</v>
      </c>
      <c r="AY135" s="233" t="s">
        <v>156</v>
      </c>
    </row>
    <row r="136" s="13" customFormat="1">
      <c r="B136" s="239"/>
      <c r="D136" s="232" t="s">
        <v>242</v>
      </c>
      <c r="E136" s="240" t="s">
        <v>5</v>
      </c>
      <c r="F136" s="241" t="s">
        <v>388</v>
      </c>
      <c r="H136" s="242">
        <v>34.560000000000002</v>
      </c>
      <c r="I136" s="243"/>
      <c r="L136" s="239"/>
      <c r="M136" s="244"/>
      <c r="N136" s="245"/>
      <c r="O136" s="245"/>
      <c r="P136" s="245"/>
      <c r="Q136" s="245"/>
      <c r="R136" s="245"/>
      <c r="S136" s="245"/>
      <c r="T136" s="246"/>
      <c r="AT136" s="240" t="s">
        <v>242</v>
      </c>
      <c r="AU136" s="240" t="s">
        <v>79</v>
      </c>
      <c r="AV136" s="13" t="s">
        <v>79</v>
      </c>
      <c r="AW136" s="13" t="s">
        <v>34</v>
      </c>
      <c r="AX136" s="13" t="s">
        <v>70</v>
      </c>
      <c r="AY136" s="240" t="s">
        <v>156</v>
      </c>
    </row>
    <row r="137" s="12" customFormat="1">
      <c r="B137" s="231"/>
      <c r="D137" s="232" t="s">
        <v>242</v>
      </c>
      <c r="E137" s="233" t="s">
        <v>5</v>
      </c>
      <c r="F137" s="234" t="s">
        <v>389</v>
      </c>
      <c r="H137" s="233" t="s">
        <v>5</v>
      </c>
      <c r="I137" s="235"/>
      <c r="L137" s="231"/>
      <c r="M137" s="236"/>
      <c r="N137" s="237"/>
      <c r="O137" s="237"/>
      <c r="P137" s="237"/>
      <c r="Q137" s="237"/>
      <c r="R137" s="237"/>
      <c r="S137" s="237"/>
      <c r="T137" s="238"/>
      <c r="AT137" s="233" t="s">
        <v>242</v>
      </c>
      <c r="AU137" s="233" t="s">
        <v>79</v>
      </c>
      <c r="AV137" s="12" t="s">
        <v>77</v>
      </c>
      <c r="AW137" s="12" t="s">
        <v>34</v>
      </c>
      <c r="AX137" s="12" t="s">
        <v>70</v>
      </c>
      <c r="AY137" s="233" t="s">
        <v>156</v>
      </c>
    </row>
    <row r="138" s="13" customFormat="1">
      <c r="B138" s="239"/>
      <c r="D138" s="232" t="s">
        <v>242</v>
      </c>
      <c r="E138" s="240" t="s">
        <v>5</v>
      </c>
      <c r="F138" s="241" t="s">
        <v>390</v>
      </c>
      <c r="H138" s="242">
        <v>55.890000000000001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242</v>
      </c>
      <c r="AU138" s="240" t="s">
        <v>79</v>
      </c>
      <c r="AV138" s="13" t="s">
        <v>79</v>
      </c>
      <c r="AW138" s="13" t="s">
        <v>34</v>
      </c>
      <c r="AX138" s="13" t="s">
        <v>70</v>
      </c>
      <c r="AY138" s="240" t="s">
        <v>156</v>
      </c>
    </row>
    <row r="139" s="14" customFormat="1">
      <c r="B139" s="247"/>
      <c r="D139" s="232" t="s">
        <v>242</v>
      </c>
      <c r="E139" s="248" t="s">
        <v>5</v>
      </c>
      <c r="F139" s="249" t="s">
        <v>249</v>
      </c>
      <c r="H139" s="250">
        <v>90.450000000000003</v>
      </c>
      <c r="I139" s="251"/>
      <c r="L139" s="247"/>
      <c r="M139" s="252"/>
      <c r="N139" s="253"/>
      <c r="O139" s="253"/>
      <c r="P139" s="253"/>
      <c r="Q139" s="253"/>
      <c r="R139" s="253"/>
      <c r="S139" s="253"/>
      <c r="T139" s="254"/>
      <c r="AT139" s="248" t="s">
        <v>242</v>
      </c>
      <c r="AU139" s="248" t="s">
        <v>79</v>
      </c>
      <c r="AV139" s="14" t="s">
        <v>169</v>
      </c>
      <c r="AW139" s="14" t="s">
        <v>34</v>
      </c>
      <c r="AX139" s="14" t="s">
        <v>77</v>
      </c>
      <c r="AY139" s="248" t="s">
        <v>156</v>
      </c>
    </row>
    <row r="140" s="1" customFormat="1" ht="38.25" customHeight="1">
      <c r="B140" s="213"/>
      <c r="C140" s="214" t="s">
        <v>299</v>
      </c>
      <c r="D140" s="214" t="s">
        <v>159</v>
      </c>
      <c r="E140" s="215" t="s">
        <v>391</v>
      </c>
      <c r="F140" s="216" t="s">
        <v>392</v>
      </c>
      <c r="G140" s="217" t="s">
        <v>240</v>
      </c>
      <c r="H140" s="218">
        <v>360.5</v>
      </c>
      <c r="I140" s="219"/>
      <c r="J140" s="220">
        <f>ROUND(I140*H140,2)</f>
        <v>0</v>
      </c>
      <c r="K140" s="216" t="s">
        <v>163</v>
      </c>
      <c r="L140" s="47"/>
      <c r="M140" s="221" t="s">
        <v>5</v>
      </c>
      <c r="N140" s="222" t="s">
        <v>41</v>
      </c>
      <c r="O140" s="4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5" t="s">
        <v>169</v>
      </c>
      <c r="AT140" s="25" t="s">
        <v>159</v>
      </c>
      <c r="AU140" s="25" t="s">
        <v>79</v>
      </c>
      <c r="AY140" s="25" t="s">
        <v>156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5" t="s">
        <v>77</v>
      </c>
      <c r="BK140" s="225">
        <f>ROUND(I140*H140,2)</f>
        <v>0</v>
      </c>
      <c r="BL140" s="25" t="s">
        <v>169</v>
      </c>
      <c r="BM140" s="25" t="s">
        <v>393</v>
      </c>
    </row>
    <row r="141" s="13" customFormat="1">
      <c r="B141" s="239"/>
      <c r="D141" s="232" t="s">
        <v>242</v>
      </c>
      <c r="E141" s="240" t="s">
        <v>5</v>
      </c>
      <c r="F141" s="241" t="s">
        <v>394</v>
      </c>
      <c r="H141" s="242">
        <v>360.5</v>
      </c>
      <c r="I141" s="243"/>
      <c r="L141" s="239"/>
      <c r="M141" s="244"/>
      <c r="N141" s="245"/>
      <c r="O141" s="245"/>
      <c r="P141" s="245"/>
      <c r="Q141" s="245"/>
      <c r="R141" s="245"/>
      <c r="S141" s="245"/>
      <c r="T141" s="246"/>
      <c r="AT141" s="240" t="s">
        <v>242</v>
      </c>
      <c r="AU141" s="240" t="s">
        <v>79</v>
      </c>
      <c r="AV141" s="13" t="s">
        <v>79</v>
      </c>
      <c r="AW141" s="13" t="s">
        <v>34</v>
      </c>
      <c r="AX141" s="13" t="s">
        <v>70</v>
      </c>
      <c r="AY141" s="240" t="s">
        <v>156</v>
      </c>
    </row>
    <row r="142" s="14" customFormat="1">
      <c r="B142" s="247"/>
      <c r="D142" s="232" t="s">
        <v>242</v>
      </c>
      <c r="E142" s="248" t="s">
        <v>5</v>
      </c>
      <c r="F142" s="249" t="s">
        <v>249</v>
      </c>
      <c r="H142" s="250">
        <v>360.5</v>
      </c>
      <c r="I142" s="251"/>
      <c r="L142" s="247"/>
      <c r="M142" s="252"/>
      <c r="N142" s="253"/>
      <c r="O142" s="253"/>
      <c r="P142" s="253"/>
      <c r="Q142" s="253"/>
      <c r="R142" s="253"/>
      <c r="S142" s="253"/>
      <c r="T142" s="254"/>
      <c r="AT142" s="248" t="s">
        <v>242</v>
      </c>
      <c r="AU142" s="248" t="s">
        <v>79</v>
      </c>
      <c r="AV142" s="14" t="s">
        <v>169</v>
      </c>
      <c r="AW142" s="14" t="s">
        <v>34</v>
      </c>
      <c r="AX142" s="14" t="s">
        <v>77</v>
      </c>
      <c r="AY142" s="248" t="s">
        <v>156</v>
      </c>
    </row>
    <row r="143" s="1" customFormat="1" ht="38.25" customHeight="1">
      <c r="B143" s="213"/>
      <c r="C143" s="214" t="s">
        <v>184</v>
      </c>
      <c r="D143" s="214" t="s">
        <v>159</v>
      </c>
      <c r="E143" s="215" t="s">
        <v>395</v>
      </c>
      <c r="F143" s="216" t="s">
        <v>396</v>
      </c>
      <c r="G143" s="217" t="s">
        <v>240</v>
      </c>
      <c r="H143" s="218">
        <v>901</v>
      </c>
      <c r="I143" s="219"/>
      <c r="J143" s="220">
        <f>ROUND(I143*H143,2)</f>
        <v>0</v>
      </c>
      <c r="K143" s="216" t="s">
        <v>163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329</v>
      </c>
      <c r="AT143" s="25" t="s">
        <v>159</v>
      </c>
      <c r="AU143" s="25" t="s">
        <v>79</v>
      </c>
      <c r="AY143" s="25" t="s">
        <v>156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329</v>
      </c>
      <c r="BM143" s="25" t="s">
        <v>397</v>
      </c>
    </row>
    <row r="144" s="12" customFormat="1">
      <c r="B144" s="231"/>
      <c r="D144" s="232" t="s">
        <v>242</v>
      </c>
      <c r="E144" s="233" t="s">
        <v>5</v>
      </c>
      <c r="F144" s="234" t="s">
        <v>398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242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242</v>
      </c>
      <c r="E145" s="240" t="s">
        <v>5</v>
      </c>
      <c r="F145" s="241" t="s">
        <v>399</v>
      </c>
      <c r="H145" s="242">
        <v>391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242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2" customFormat="1">
      <c r="B146" s="231"/>
      <c r="D146" s="232" t="s">
        <v>242</v>
      </c>
      <c r="E146" s="233" t="s">
        <v>5</v>
      </c>
      <c r="F146" s="234" t="s">
        <v>400</v>
      </c>
      <c r="H146" s="233" t="s">
        <v>5</v>
      </c>
      <c r="I146" s="235"/>
      <c r="L146" s="231"/>
      <c r="M146" s="236"/>
      <c r="N146" s="237"/>
      <c r="O146" s="237"/>
      <c r="P146" s="237"/>
      <c r="Q146" s="237"/>
      <c r="R146" s="237"/>
      <c r="S146" s="237"/>
      <c r="T146" s="238"/>
      <c r="AT146" s="233" t="s">
        <v>242</v>
      </c>
      <c r="AU146" s="233" t="s">
        <v>79</v>
      </c>
      <c r="AV146" s="12" t="s">
        <v>77</v>
      </c>
      <c r="AW146" s="12" t="s">
        <v>34</v>
      </c>
      <c r="AX146" s="12" t="s">
        <v>70</v>
      </c>
      <c r="AY146" s="233" t="s">
        <v>156</v>
      </c>
    </row>
    <row r="147" s="13" customFormat="1">
      <c r="B147" s="239"/>
      <c r="D147" s="232" t="s">
        <v>242</v>
      </c>
      <c r="E147" s="240" t="s">
        <v>5</v>
      </c>
      <c r="F147" s="241" t="s">
        <v>401</v>
      </c>
      <c r="H147" s="242">
        <v>90</v>
      </c>
      <c r="I147" s="243"/>
      <c r="L147" s="239"/>
      <c r="M147" s="244"/>
      <c r="N147" s="245"/>
      <c r="O147" s="245"/>
      <c r="P147" s="245"/>
      <c r="Q147" s="245"/>
      <c r="R147" s="245"/>
      <c r="S147" s="245"/>
      <c r="T147" s="246"/>
      <c r="AT147" s="240" t="s">
        <v>242</v>
      </c>
      <c r="AU147" s="240" t="s">
        <v>79</v>
      </c>
      <c r="AV147" s="13" t="s">
        <v>79</v>
      </c>
      <c r="AW147" s="13" t="s">
        <v>34</v>
      </c>
      <c r="AX147" s="13" t="s">
        <v>70</v>
      </c>
      <c r="AY147" s="240" t="s">
        <v>156</v>
      </c>
    </row>
    <row r="148" s="12" customFormat="1">
      <c r="B148" s="231"/>
      <c r="D148" s="232" t="s">
        <v>242</v>
      </c>
      <c r="E148" s="233" t="s">
        <v>5</v>
      </c>
      <c r="F148" s="234" t="s">
        <v>402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242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242</v>
      </c>
      <c r="E149" s="240" t="s">
        <v>5</v>
      </c>
      <c r="F149" s="241" t="s">
        <v>403</v>
      </c>
      <c r="H149" s="242">
        <v>420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242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4" customFormat="1">
      <c r="B150" s="247"/>
      <c r="D150" s="232" t="s">
        <v>242</v>
      </c>
      <c r="E150" s="248" t="s">
        <v>5</v>
      </c>
      <c r="F150" s="249" t="s">
        <v>249</v>
      </c>
      <c r="H150" s="250">
        <v>901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242</v>
      </c>
      <c r="AU150" s="248" t="s">
        <v>79</v>
      </c>
      <c r="AV150" s="14" t="s">
        <v>169</v>
      </c>
      <c r="AW150" s="14" t="s">
        <v>34</v>
      </c>
      <c r="AX150" s="14" t="s">
        <v>77</v>
      </c>
      <c r="AY150" s="248" t="s">
        <v>156</v>
      </c>
    </row>
    <row r="151" s="1" customFormat="1" ht="38.25" customHeight="1">
      <c r="B151" s="213"/>
      <c r="C151" s="214" t="s">
        <v>188</v>
      </c>
      <c r="D151" s="214" t="s">
        <v>159</v>
      </c>
      <c r="E151" s="215" t="s">
        <v>404</v>
      </c>
      <c r="F151" s="216" t="s">
        <v>405</v>
      </c>
      <c r="G151" s="217" t="s">
        <v>240</v>
      </c>
      <c r="H151" s="218">
        <v>450.5</v>
      </c>
      <c r="I151" s="219"/>
      <c r="J151" s="220">
        <f>ROUND(I151*H151,2)</f>
        <v>0</v>
      </c>
      <c r="K151" s="216" t="s">
        <v>163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AR151" s="25" t="s">
        <v>169</v>
      </c>
      <c r="AT151" s="25" t="s">
        <v>159</v>
      </c>
      <c r="AU151" s="25" t="s">
        <v>79</v>
      </c>
      <c r="AY151" s="25" t="s">
        <v>156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169</v>
      </c>
      <c r="BM151" s="25" t="s">
        <v>406</v>
      </c>
    </row>
    <row r="152" s="12" customFormat="1">
      <c r="B152" s="231"/>
      <c r="D152" s="232" t="s">
        <v>242</v>
      </c>
      <c r="E152" s="233" t="s">
        <v>5</v>
      </c>
      <c r="F152" s="234" t="s">
        <v>407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242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242</v>
      </c>
      <c r="E153" s="240" t="s">
        <v>5</v>
      </c>
      <c r="F153" s="241" t="s">
        <v>408</v>
      </c>
      <c r="H153" s="242">
        <v>450.5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242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4" customFormat="1">
      <c r="B154" s="247"/>
      <c r="D154" s="232" t="s">
        <v>242</v>
      </c>
      <c r="E154" s="248" t="s">
        <v>5</v>
      </c>
      <c r="F154" s="249" t="s">
        <v>249</v>
      </c>
      <c r="H154" s="250">
        <v>450.5</v>
      </c>
      <c r="I154" s="251"/>
      <c r="L154" s="247"/>
      <c r="M154" s="252"/>
      <c r="N154" s="253"/>
      <c r="O154" s="253"/>
      <c r="P154" s="253"/>
      <c r="Q154" s="253"/>
      <c r="R154" s="253"/>
      <c r="S154" s="253"/>
      <c r="T154" s="254"/>
      <c r="AT154" s="248" t="s">
        <v>242</v>
      </c>
      <c r="AU154" s="248" t="s">
        <v>79</v>
      </c>
      <c r="AV154" s="14" t="s">
        <v>169</v>
      </c>
      <c r="AW154" s="14" t="s">
        <v>34</v>
      </c>
      <c r="AX154" s="14" t="s">
        <v>77</v>
      </c>
      <c r="AY154" s="248" t="s">
        <v>156</v>
      </c>
    </row>
    <row r="155" s="1" customFormat="1" ht="38.25" customHeight="1">
      <c r="B155" s="213"/>
      <c r="C155" s="214" t="s">
        <v>194</v>
      </c>
      <c r="D155" s="214" t="s">
        <v>159</v>
      </c>
      <c r="E155" s="215" t="s">
        <v>409</v>
      </c>
      <c r="F155" s="216" t="s">
        <v>410</v>
      </c>
      <c r="G155" s="217" t="s">
        <v>240</v>
      </c>
      <c r="H155" s="218">
        <v>1035</v>
      </c>
      <c r="I155" s="219"/>
      <c r="J155" s="220">
        <f>ROUND(I155*H155,2)</f>
        <v>0</v>
      </c>
      <c r="K155" s="216" t="s">
        <v>163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169</v>
      </c>
      <c r="AT155" s="25" t="s">
        <v>159</v>
      </c>
      <c r="AU155" s="25" t="s">
        <v>79</v>
      </c>
      <c r="AY155" s="25" t="s">
        <v>156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169</v>
      </c>
      <c r="BM155" s="25" t="s">
        <v>411</v>
      </c>
    </row>
    <row r="156" s="12" customFormat="1">
      <c r="B156" s="231"/>
      <c r="D156" s="232" t="s">
        <v>242</v>
      </c>
      <c r="E156" s="233" t="s">
        <v>5</v>
      </c>
      <c r="F156" s="234" t="s">
        <v>412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242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242</v>
      </c>
      <c r="E157" s="240" t="s">
        <v>5</v>
      </c>
      <c r="F157" s="241" t="s">
        <v>413</v>
      </c>
      <c r="H157" s="242">
        <v>811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242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2" customFormat="1">
      <c r="B158" s="231"/>
      <c r="D158" s="232" t="s">
        <v>242</v>
      </c>
      <c r="E158" s="233" t="s">
        <v>5</v>
      </c>
      <c r="F158" s="234" t="s">
        <v>414</v>
      </c>
      <c r="H158" s="233" t="s">
        <v>5</v>
      </c>
      <c r="I158" s="235"/>
      <c r="L158" s="231"/>
      <c r="M158" s="236"/>
      <c r="N158" s="237"/>
      <c r="O158" s="237"/>
      <c r="P158" s="237"/>
      <c r="Q158" s="237"/>
      <c r="R158" s="237"/>
      <c r="S158" s="237"/>
      <c r="T158" s="238"/>
      <c r="AT158" s="233" t="s">
        <v>242</v>
      </c>
      <c r="AU158" s="233" t="s">
        <v>79</v>
      </c>
      <c r="AV158" s="12" t="s">
        <v>77</v>
      </c>
      <c r="AW158" s="12" t="s">
        <v>34</v>
      </c>
      <c r="AX158" s="12" t="s">
        <v>70</v>
      </c>
      <c r="AY158" s="233" t="s">
        <v>156</v>
      </c>
    </row>
    <row r="159" s="13" customFormat="1">
      <c r="B159" s="239"/>
      <c r="D159" s="232" t="s">
        <v>242</v>
      </c>
      <c r="E159" s="240" t="s">
        <v>5</v>
      </c>
      <c r="F159" s="241" t="s">
        <v>415</v>
      </c>
      <c r="H159" s="242">
        <v>224</v>
      </c>
      <c r="I159" s="243"/>
      <c r="L159" s="239"/>
      <c r="M159" s="244"/>
      <c r="N159" s="245"/>
      <c r="O159" s="245"/>
      <c r="P159" s="245"/>
      <c r="Q159" s="245"/>
      <c r="R159" s="245"/>
      <c r="S159" s="245"/>
      <c r="T159" s="246"/>
      <c r="AT159" s="240" t="s">
        <v>242</v>
      </c>
      <c r="AU159" s="240" t="s">
        <v>79</v>
      </c>
      <c r="AV159" s="13" t="s">
        <v>79</v>
      </c>
      <c r="AW159" s="13" t="s">
        <v>34</v>
      </c>
      <c r="AX159" s="13" t="s">
        <v>70</v>
      </c>
      <c r="AY159" s="240" t="s">
        <v>156</v>
      </c>
    </row>
    <row r="160" s="14" customFormat="1">
      <c r="B160" s="247"/>
      <c r="D160" s="232" t="s">
        <v>242</v>
      </c>
      <c r="E160" s="248" t="s">
        <v>5</v>
      </c>
      <c r="F160" s="249" t="s">
        <v>249</v>
      </c>
      <c r="H160" s="250">
        <v>1035</v>
      </c>
      <c r="I160" s="251"/>
      <c r="L160" s="247"/>
      <c r="M160" s="252"/>
      <c r="N160" s="253"/>
      <c r="O160" s="253"/>
      <c r="P160" s="253"/>
      <c r="Q160" s="253"/>
      <c r="R160" s="253"/>
      <c r="S160" s="253"/>
      <c r="T160" s="254"/>
      <c r="AT160" s="248" t="s">
        <v>242</v>
      </c>
      <c r="AU160" s="248" t="s">
        <v>79</v>
      </c>
      <c r="AV160" s="14" t="s">
        <v>169</v>
      </c>
      <c r="AW160" s="14" t="s">
        <v>34</v>
      </c>
      <c r="AX160" s="14" t="s">
        <v>77</v>
      </c>
      <c r="AY160" s="248" t="s">
        <v>156</v>
      </c>
    </row>
    <row r="161" s="1" customFormat="1" ht="38.25" customHeight="1">
      <c r="B161" s="213"/>
      <c r="C161" s="214" t="s">
        <v>319</v>
      </c>
      <c r="D161" s="214" t="s">
        <v>159</v>
      </c>
      <c r="E161" s="215" t="s">
        <v>416</v>
      </c>
      <c r="F161" s="216" t="s">
        <v>417</v>
      </c>
      <c r="G161" s="217" t="s">
        <v>240</v>
      </c>
      <c r="H161" s="218">
        <v>1035</v>
      </c>
      <c r="I161" s="219"/>
      <c r="J161" s="220">
        <f>ROUND(I161*H161,2)</f>
        <v>0</v>
      </c>
      <c r="K161" s="216" t="s">
        <v>163</v>
      </c>
      <c r="L161" s="47"/>
      <c r="M161" s="221" t="s">
        <v>5</v>
      </c>
      <c r="N161" s="222" t="s">
        <v>41</v>
      </c>
      <c r="O161" s="48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5" t="s">
        <v>169</v>
      </c>
      <c r="AT161" s="25" t="s">
        <v>159</v>
      </c>
      <c r="AU161" s="25" t="s">
        <v>79</v>
      </c>
      <c r="AY161" s="25" t="s">
        <v>156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5" t="s">
        <v>77</v>
      </c>
      <c r="BK161" s="225">
        <f>ROUND(I161*H161,2)</f>
        <v>0</v>
      </c>
      <c r="BL161" s="25" t="s">
        <v>169</v>
      </c>
      <c r="BM161" s="25" t="s">
        <v>418</v>
      </c>
    </row>
    <row r="162" s="12" customFormat="1">
      <c r="B162" s="231"/>
      <c r="D162" s="232" t="s">
        <v>242</v>
      </c>
      <c r="E162" s="233" t="s">
        <v>5</v>
      </c>
      <c r="F162" s="234" t="s">
        <v>412</v>
      </c>
      <c r="H162" s="233" t="s">
        <v>5</v>
      </c>
      <c r="I162" s="235"/>
      <c r="L162" s="231"/>
      <c r="M162" s="236"/>
      <c r="N162" s="237"/>
      <c r="O162" s="237"/>
      <c r="P162" s="237"/>
      <c r="Q162" s="237"/>
      <c r="R162" s="237"/>
      <c r="S162" s="237"/>
      <c r="T162" s="238"/>
      <c r="AT162" s="233" t="s">
        <v>242</v>
      </c>
      <c r="AU162" s="233" t="s">
        <v>79</v>
      </c>
      <c r="AV162" s="12" t="s">
        <v>77</v>
      </c>
      <c r="AW162" s="12" t="s">
        <v>34</v>
      </c>
      <c r="AX162" s="12" t="s">
        <v>70</v>
      </c>
      <c r="AY162" s="233" t="s">
        <v>156</v>
      </c>
    </row>
    <row r="163" s="13" customFormat="1">
      <c r="B163" s="239"/>
      <c r="D163" s="232" t="s">
        <v>242</v>
      </c>
      <c r="E163" s="240" t="s">
        <v>5</v>
      </c>
      <c r="F163" s="241" t="s">
        <v>413</v>
      </c>
      <c r="H163" s="242">
        <v>811</v>
      </c>
      <c r="I163" s="243"/>
      <c r="L163" s="239"/>
      <c r="M163" s="244"/>
      <c r="N163" s="245"/>
      <c r="O163" s="245"/>
      <c r="P163" s="245"/>
      <c r="Q163" s="245"/>
      <c r="R163" s="245"/>
      <c r="S163" s="245"/>
      <c r="T163" s="246"/>
      <c r="AT163" s="240" t="s">
        <v>242</v>
      </c>
      <c r="AU163" s="240" t="s">
        <v>79</v>
      </c>
      <c r="AV163" s="13" t="s">
        <v>79</v>
      </c>
      <c r="AW163" s="13" t="s">
        <v>34</v>
      </c>
      <c r="AX163" s="13" t="s">
        <v>70</v>
      </c>
      <c r="AY163" s="240" t="s">
        <v>156</v>
      </c>
    </row>
    <row r="164" s="12" customFormat="1">
      <c r="B164" s="231"/>
      <c r="D164" s="232" t="s">
        <v>242</v>
      </c>
      <c r="E164" s="233" t="s">
        <v>5</v>
      </c>
      <c r="F164" s="234" t="s">
        <v>414</v>
      </c>
      <c r="H164" s="233" t="s">
        <v>5</v>
      </c>
      <c r="I164" s="235"/>
      <c r="L164" s="231"/>
      <c r="M164" s="236"/>
      <c r="N164" s="237"/>
      <c r="O164" s="237"/>
      <c r="P164" s="237"/>
      <c r="Q164" s="237"/>
      <c r="R164" s="237"/>
      <c r="S164" s="237"/>
      <c r="T164" s="238"/>
      <c r="AT164" s="233" t="s">
        <v>242</v>
      </c>
      <c r="AU164" s="233" t="s">
        <v>79</v>
      </c>
      <c r="AV164" s="12" t="s">
        <v>77</v>
      </c>
      <c r="AW164" s="12" t="s">
        <v>34</v>
      </c>
      <c r="AX164" s="12" t="s">
        <v>70</v>
      </c>
      <c r="AY164" s="233" t="s">
        <v>156</v>
      </c>
    </row>
    <row r="165" s="13" customFormat="1">
      <c r="B165" s="239"/>
      <c r="D165" s="232" t="s">
        <v>242</v>
      </c>
      <c r="E165" s="240" t="s">
        <v>5</v>
      </c>
      <c r="F165" s="241" t="s">
        <v>415</v>
      </c>
      <c r="H165" s="242">
        <v>224</v>
      </c>
      <c r="I165" s="243"/>
      <c r="L165" s="239"/>
      <c r="M165" s="244"/>
      <c r="N165" s="245"/>
      <c r="O165" s="245"/>
      <c r="P165" s="245"/>
      <c r="Q165" s="245"/>
      <c r="R165" s="245"/>
      <c r="S165" s="245"/>
      <c r="T165" s="246"/>
      <c r="AT165" s="240" t="s">
        <v>242</v>
      </c>
      <c r="AU165" s="240" t="s">
        <v>79</v>
      </c>
      <c r="AV165" s="13" t="s">
        <v>79</v>
      </c>
      <c r="AW165" s="13" t="s">
        <v>34</v>
      </c>
      <c r="AX165" s="13" t="s">
        <v>70</v>
      </c>
      <c r="AY165" s="240" t="s">
        <v>156</v>
      </c>
    </row>
    <row r="166" s="14" customFormat="1">
      <c r="B166" s="247"/>
      <c r="D166" s="232" t="s">
        <v>242</v>
      </c>
      <c r="E166" s="248" t="s">
        <v>5</v>
      </c>
      <c r="F166" s="249" t="s">
        <v>249</v>
      </c>
      <c r="H166" s="250">
        <v>1035</v>
      </c>
      <c r="I166" s="251"/>
      <c r="L166" s="247"/>
      <c r="M166" s="252"/>
      <c r="N166" s="253"/>
      <c r="O166" s="253"/>
      <c r="P166" s="253"/>
      <c r="Q166" s="253"/>
      <c r="R166" s="253"/>
      <c r="S166" s="253"/>
      <c r="T166" s="254"/>
      <c r="AT166" s="248" t="s">
        <v>242</v>
      </c>
      <c r="AU166" s="248" t="s">
        <v>79</v>
      </c>
      <c r="AV166" s="14" t="s">
        <v>169</v>
      </c>
      <c r="AW166" s="14" t="s">
        <v>34</v>
      </c>
      <c r="AX166" s="14" t="s">
        <v>77</v>
      </c>
      <c r="AY166" s="248" t="s">
        <v>156</v>
      </c>
    </row>
    <row r="167" s="1" customFormat="1" ht="38.25" customHeight="1">
      <c r="B167" s="213"/>
      <c r="C167" s="214" t="s">
        <v>200</v>
      </c>
      <c r="D167" s="214" t="s">
        <v>159</v>
      </c>
      <c r="E167" s="215" t="s">
        <v>419</v>
      </c>
      <c r="F167" s="216" t="s">
        <v>420</v>
      </c>
      <c r="G167" s="217" t="s">
        <v>240</v>
      </c>
      <c r="H167" s="218">
        <v>360.5</v>
      </c>
      <c r="I167" s="219"/>
      <c r="J167" s="220">
        <f>ROUND(I167*H167,2)</f>
        <v>0</v>
      </c>
      <c r="K167" s="216" t="s">
        <v>163</v>
      </c>
      <c r="L167" s="47"/>
      <c r="M167" s="221" t="s">
        <v>5</v>
      </c>
      <c r="N167" s="222" t="s">
        <v>41</v>
      </c>
      <c r="O167" s="4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5" t="s">
        <v>169</v>
      </c>
      <c r="AT167" s="25" t="s">
        <v>159</v>
      </c>
      <c r="AU167" s="25" t="s">
        <v>79</v>
      </c>
      <c r="AY167" s="25" t="s">
        <v>156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5" t="s">
        <v>77</v>
      </c>
      <c r="BK167" s="225">
        <f>ROUND(I167*H167,2)</f>
        <v>0</v>
      </c>
      <c r="BL167" s="25" t="s">
        <v>169</v>
      </c>
      <c r="BM167" s="25" t="s">
        <v>421</v>
      </c>
    </row>
    <row r="168" s="12" customFormat="1">
      <c r="B168" s="231"/>
      <c r="D168" s="232" t="s">
        <v>242</v>
      </c>
      <c r="E168" s="233" t="s">
        <v>5</v>
      </c>
      <c r="F168" s="234" t="s">
        <v>422</v>
      </c>
      <c r="H168" s="233" t="s">
        <v>5</v>
      </c>
      <c r="I168" s="235"/>
      <c r="L168" s="231"/>
      <c r="M168" s="236"/>
      <c r="N168" s="237"/>
      <c r="O168" s="237"/>
      <c r="P168" s="237"/>
      <c r="Q168" s="237"/>
      <c r="R168" s="237"/>
      <c r="S168" s="237"/>
      <c r="T168" s="238"/>
      <c r="AT168" s="233" t="s">
        <v>242</v>
      </c>
      <c r="AU168" s="233" t="s">
        <v>79</v>
      </c>
      <c r="AV168" s="12" t="s">
        <v>77</v>
      </c>
      <c r="AW168" s="12" t="s">
        <v>34</v>
      </c>
      <c r="AX168" s="12" t="s">
        <v>70</v>
      </c>
      <c r="AY168" s="233" t="s">
        <v>156</v>
      </c>
    </row>
    <row r="169" s="13" customFormat="1">
      <c r="B169" s="239"/>
      <c r="D169" s="232" t="s">
        <v>242</v>
      </c>
      <c r="E169" s="240" t="s">
        <v>5</v>
      </c>
      <c r="F169" s="241" t="s">
        <v>394</v>
      </c>
      <c r="H169" s="242">
        <v>360.5</v>
      </c>
      <c r="I169" s="243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0" t="s">
        <v>242</v>
      </c>
      <c r="AU169" s="240" t="s">
        <v>79</v>
      </c>
      <c r="AV169" s="13" t="s">
        <v>79</v>
      </c>
      <c r="AW169" s="13" t="s">
        <v>34</v>
      </c>
      <c r="AX169" s="13" t="s">
        <v>70</v>
      </c>
      <c r="AY169" s="240" t="s">
        <v>156</v>
      </c>
    </row>
    <row r="170" s="14" customFormat="1">
      <c r="B170" s="247"/>
      <c r="D170" s="232" t="s">
        <v>242</v>
      </c>
      <c r="E170" s="248" t="s">
        <v>5</v>
      </c>
      <c r="F170" s="249" t="s">
        <v>249</v>
      </c>
      <c r="H170" s="250">
        <v>360.5</v>
      </c>
      <c r="I170" s="251"/>
      <c r="L170" s="247"/>
      <c r="M170" s="252"/>
      <c r="N170" s="253"/>
      <c r="O170" s="253"/>
      <c r="P170" s="253"/>
      <c r="Q170" s="253"/>
      <c r="R170" s="253"/>
      <c r="S170" s="253"/>
      <c r="T170" s="254"/>
      <c r="AT170" s="248" t="s">
        <v>242</v>
      </c>
      <c r="AU170" s="248" t="s">
        <v>79</v>
      </c>
      <c r="AV170" s="14" t="s">
        <v>169</v>
      </c>
      <c r="AW170" s="14" t="s">
        <v>34</v>
      </c>
      <c r="AX170" s="14" t="s">
        <v>77</v>
      </c>
      <c r="AY170" s="248" t="s">
        <v>156</v>
      </c>
    </row>
    <row r="171" s="1" customFormat="1" ht="38.25" customHeight="1">
      <c r="B171" s="213"/>
      <c r="C171" s="214" t="s">
        <v>11</v>
      </c>
      <c r="D171" s="214" t="s">
        <v>159</v>
      </c>
      <c r="E171" s="215" t="s">
        <v>238</v>
      </c>
      <c r="F171" s="216" t="s">
        <v>239</v>
      </c>
      <c r="G171" s="217" t="s">
        <v>240</v>
      </c>
      <c r="H171" s="218">
        <v>90</v>
      </c>
      <c r="I171" s="219"/>
      <c r="J171" s="220">
        <f>ROUND(I171*H171,2)</f>
        <v>0</v>
      </c>
      <c r="K171" s="216" t="s">
        <v>163</v>
      </c>
      <c r="L171" s="47"/>
      <c r="M171" s="221" t="s">
        <v>5</v>
      </c>
      <c r="N171" s="222" t="s">
        <v>41</v>
      </c>
      <c r="O171" s="4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25" t="s">
        <v>169</v>
      </c>
      <c r="AT171" s="25" t="s">
        <v>159</v>
      </c>
      <c r="AU171" s="25" t="s">
        <v>79</v>
      </c>
      <c r="AY171" s="25" t="s">
        <v>156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5" t="s">
        <v>77</v>
      </c>
      <c r="BK171" s="225">
        <f>ROUND(I171*H171,2)</f>
        <v>0</v>
      </c>
      <c r="BL171" s="25" t="s">
        <v>169</v>
      </c>
      <c r="BM171" s="25" t="s">
        <v>423</v>
      </c>
    </row>
    <row r="172" s="12" customFormat="1">
      <c r="B172" s="231"/>
      <c r="D172" s="232" t="s">
        <v>242</v>
      </c>
      <c r="E172" s="233" t="s">
        <v>5</v>
      </c>
      <c r="F172" s="234" t="s">
        <v>424</v>
      </c>
      <c r="H172" s="233" t="s">
        <v>5</v>
      </c>
      <c r="I172" s="235"/>
      <c r="L172" s="231"/>
      <c r="M172" s="236"/>
      <c r="N172" s="237"/>
      <c r="O172" s="237"/>
      <c r="P172" s="237"/>
      <c r="Q172" s="237"/>
      <c r="R172" s="237"/>
      <c r="S172" s="237"/>
      <c r="T172" s="238"/>
      <c r="AT172" s="233" t="s">
        <v>242</v>
      </c>
      <c r="AU172" s="233" t="s">
        <v>79</v>
      </c>
      <c r="AV172" s="12" t="s">
        <v>77</v>
      </c>
      <c r="AW172" s="12" t="s">
        <v>34</v>
      </c>
      <c r="AX172" s="12" t="s">
        <v>70</v>
      </c>
      <c r="AY172" s="233" t="s">
        <v>156</v>
      </c>
    </row>
    <row r="173" s="13" customFormat="1">
      <c r="B173" s="239"/>
      <c r="D173" s="232" t="s">
        <v>242</v>
      </c>
      <c r="E173" s="240" t="s">
        <v>5</v>
      </c>
      <c r="F173" s="241" t="s">
        <v>401</v>
      </c>
      <c r="H173" s="242">
        <v>90</v>
      </c>
      <c r="I173" s="243"/>
      <c r="L173" s="239"/>
      <c r="M173" s="244"/>
      <c r="N173" s="245"/>
      <c r="O173" s="245"/>
      <c r="P173" s="245"/>
      <c r="Q173" s="245"/>
      <c r="R173" s="245"/>
      <c r="S173" s="245"/>
      <c r="T173" s="246"/>
      <c r="AT173" s="240" t="s">
        <v>242</v>
      </c>
      <c r="AU173" s="240" t="s">
        <v>79</v>
      </c>
      <c r="AV173" s="13" t="s">
        <v>79</v>
      </c>
      <c r="AW173" s="13" t="s">
        <v>34</v>
      </c>
      <c r="AX173" s="13" t="s">
        <v>70</v>
      </c>
      <c r="AY173" s="240" t="s">
        <v>156</v>
      </c>
    </row>
    <row r="174" s="14" customFormat="1">
      <c r="B174" s="247"/>
      <c r="D174" s="232" t="s">
        <v>242</v>
      </c>
      <c r="E174" s="248" t="s">
        <v>5</v>
      </c>
      <c r="F174" s="249" t="s">
        <v>249</v>
      </c>
      <c r="H174" s="250">
        <v>90</v>
      </c>
      <c r="I174" s="251"/>
      <c r="L174" s="247"/>
      <c r="M174" s="252"/>
      <c r="N174" s="253"/>
      <c r="O174" s="253"/>
      <c r="P174" s="253"/>
      <c r="Q174" s="253"/>
      <c r="R174" s="253"/>
      <c r="S174" s="253"/>
      <c r="T174" s="254"/>
      <c r="AT174" s="248" t="s">
        <v>242</v>
      </c>
      <c r="AU174" s="248" t="s">
        <v>79</v>
      </c>
      <c r="AV174" s="14" t="s">
        <v>169</v>
      </c>
      <c r="AW174" s="14" t="s">
        <v>34</v>
      </c>
      <c r="AX174" s="14" t="s">
        <v>77</v>
      </c>
      <c r="AY174" s="248" t="s">
        <v>156</v>
      </c>
    </row>
    <row r="175" s="1" customFormat="1" ht="51" customHeight="1">
      <c r="B175" s="213"/>
      <c r="C175" s="214" t="s">
        <v>334</v>
      </c>
      <c r="D175" s="214" t="s">
        <v>159</v>
      </c>
      <c r="E175" s="215" t="s">
        <v>250</v>
      </c>
      <c r="F175" s="216" t="s">
        <v>251</v>
      </c>
      <c r="G175" s="217" t="s">
        <v>240</v>
      </c>
      <c r="H175" s="218">
        <v>900</v>
      </c>
      <c r="I175" s="219"/>
      <c r="J175" s="220">
        <f>ROUND(I175*H175,2)</f>
        <v>0</v>
      </c>
      <c r="K175" s="216" t="s">
        <v>163</v>
      </c>
      <c r="L175" s="47"/>
      <c r="M175" s="221" t="s">
        <v>5</v>
      </c>
      <c r="N175" s="222" t="s">
        <v>41</v>
      </c>
      <c r="O175" s="48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AR175" s="25" t="s">
        <v>169</v>
      </c>
      <c r="AT175" s="25" t="s">
        <v>159</v>
      </c>
      <c r="AU175" s="25" t="s">
        <v>79</v>
      </c>
      <c r="AY175" s="25" t="s">
        <v>156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5" t="s">
        <v>77</v>
      </c>
      <c r="BK175" s="225">
        <f>ROUND(I175*H175,2)</f>
        <v>0</v>
      </c>
      <c r="BL175" s="25" t="s">
        <v>169</v>
      </c>
      <c r="BM175" s="25" t="s">
        <v>425</v>
      </c>
    </row>
    <row r="176" s="13" customFormat="1">
      <c r="B176" s="239"/>
      <c r="D176" s="232" t="s">
        <v>242</v>
      </c>
      <c r="E176" s="240" t="s">
        <v>5</v>
      </c>
      <c r="F176" s="241" t="s">
        <v>426</v>
      </c>
      <c r="H176" s="242">
        <v>900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242</v>
      </c>
      <c r="AU176" s="240" t="s">
        <v>79</v>
      </c>
      <c r="AV176" s="13" t="s">
        <v>79</v>
      </c>
      <c r="AW176" s="13" t="s">
        <v>34</v>
      </c>
      <c r="AX176" s="13" t="s">
        <v>70</v>
      </c>
      <c r="AY176" s="240" t="s">
        <v>156</v>
      </c>
    </row>
    <row r="177" s="14" customFormat="1">
      <c r="B177" s="247"/>
      <c r="D177" s="232" t="s">
        <v>242</v>
      </c>
      <c r="E177" s="248" t="s">
        <v>5</v>
      </c>
      <c r="F177" s="249" t="s">
        <v>249</v>
      </c>
      <c r="H177" s="250">
        <v>900</v>
      </c>
      <c r="I177" s="251"/>
      <c r="L177" s="247"/>
      <c r="M177" s="252"/>
      <c r="N177" s="253"/>
      <c r="O177" s="253"/>
      <c r="P177" s="253"/>
      <c r="Q177" s="253"/>
      <c r="R177" s="253"/>
      <c r="S177" s="253"/>
      <c r="T177" s="254"/>
      <c r="AT177" s="248" t="s">
        <v>242</v>
      </c>
      <c r="AU177" s="248" t="s">
        <v>79</v>
      </c>
      <c r="AV177" s="14" t="s">
        <v>169</v>
      </c>
      <c r="AW177" s="14" t="s">
        <v>34</v>
      </c>
      <c r="AX177" s="14" t="s">
        <v>77</v>
      </c>
      <c r="AY177" s="248" t="s">
        <v>156</v>
      </c>
    </row>
    <row r="178" s="1" customFormat="1" ht="25.5" customHeight="1">
      <c r="B178" s="213"/>
      <c r="C178" s="214" t="s">
        <v>427</v>
      </c>
      <c r="D178" s="214" t="s">
        <v>159</v>
      </c>
      <c r="E178" s="215" t="s">
        <v>428</v>
      </c>
      <c r="F178" s="216" t="s">
        <v>429</v>
      </c>
      <c r="G178" s="217" t="s">
        <v>240</v>
      </c>
      <c r="H178" s="218">
        <v>224</v>
      </c>
      <c r="I178" s="219"/>
      <c r="J178" s="220">
        <f>ROUND(I178*H178,2)</f>
        <v>0</v>
      </c>
      <c r="K178" s="216" t="s">
        <v>163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5" t="s">
        <v>169</v>
      </c>
      <c r="AT178" s="25" t="s">
        <v>159</v>
      </c>
      <c r="AU178" s="25" t="s">
        <v>79</v>
      </c>
      <c r="AY178" s="25" t="s">
        <v>156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169</v>
      </c>
      <c r="BM178" s="25" t="s">
        <v>430</v>
      </c>
    </row>
    <row r="179" s="12" customFormat="1">
      <c r="B179" s="231"/>
      <c r="D179" s="232" t="s">
        <v>242</v>
      </c>
      <c r="E179" s="233" t="s">
        <v>5</v>
      </c>
      <c r="F179" s="234" t="s">
        <v>431</v>
      </c>
      <c r="H179" s="233" t="s">
        <v>5</v>
      </c>
      <c r="I179" s="235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3" t="s">
        <v>242</v>
      </c>
      <c r="AU179" s="233" t="s">
        <v>79</v>
      </c>
      <c r="AV179" s="12" t="s">
        <v>77</v>
      </c>
      <c r="AW179" s="12" t="s">
        <v>34</v>
      </c>
      <c r="AX179" s="12" t="s">
        <v>70</v>
      </c>
      <c r="AY179" s="233" t="s">
        <v>156</v>
      </c>
    </row>
    <row r="180" s="13" customFormat="1">
      <c r="B180" s="239"/>
      <c r="D180" s="232" t="s">
        <v>242</v>
      </c>
      <c r="E180" s="240" t="s">
        <v>5</v>
      </c>
      <c r="F180" s="241" t="s">
        <v>415</v>
      </c>
      <c r="H180" s="242">
        <v>224</v>
      </c>
      <c r="I180" s="243"/>
      <c r="L180" s="239"/>
      <c r="M180" s="244"/>
      <c r="N180" s="245"/>
      <c r="O180" s="245"/>
      <c r="P180" s="245"/>
      <c r="Q180" s="245"/>
      <c r="R180" s="245"/>
      <c r="S180" s="245"/>
      <c r="T180" s="246"/>
      <c r="AT180" s="240" t="s">
        <v>242</v>
      </c>
      <c r="AU180" s="240" t="s">
        <v>79</v>
      </c>
      <c r="AV180" s="13" t="s">
        <v>79</v>
      </c>
      <c r="AW180" s="13" t="s">
        <v>34</v>
      </c>
      <c r="AX180" s="13" t="s">
        <v>70</v>
      </c>
      <c r="AY180" s="240" t="s">
        <v>156</v>
      </c>
    </row>
    <row r="181" s="14" customFormat="1">
      <c r="B181" s="247"/>
      <c r="D181" s="232" t="s">
        <v>242</v>
      </c>
      <c r="E181" s="248" t="s">
        <v>5</v>
      </c>
      <c r="F181" s="249" t="s">
        <v>249</v>
      </c>
      <c r="H181" s="250">
        <v>224</v>
      </c>
      <c r="I181" s="251"/>
      <c r="L181" s="247"/>
      <c r="M181" s="252"/>
      <c r="N181" s="253"/>
      <c r="O181" s="253"/>
      <c r="P181" s="253"/>
      <c r="Q181" s="253"/>
      <c r="R181" s="253"/>
      <c r="S181" s="253"/>
      <c r="T181" s="254"/>
      <c r="AT181" s="248" t="s">
        <v>242</v>
      </c>
      <c r="AU181" s="248" t="s">
        <v>79</v>
      </c>
      <c r="AV181" s="14" t="s">
        <v>169</v>
      </c>
      <c r="AW181" s="14" t="s">
        <v>34</v>
      </c>
      <c r="AX181" s="14" t="s">
        <v>77</v>
      </c>
      <c r="AY181" s="248" t="s">
        <v>156</v>
      </c>
    </row>
    <row r="182" s="1" customFormat="1" ht="51" customHeight="1">
      <c r="B182" s="213"/>
      <c r="C182" s="214" t="s">
        <v>432</v>
      </c>
      <c r="D182" s="214" t="s">
        <v>159</v>
      </c>
      <c r="E182" s="215" t="s">
        <v>433</v>
      </c>
      <c r="F182" s="216" t="s">
        <v>434</v>
      </c>
      <c r="G182" s="217" t="s">
        <v>240</v>
      </c>
      <c r="H182" s="218">
        <v>1035</v>
      </c>
      <c r="I182" s="219"/>
      <c r="J182" s="220">
        <f>ROUND(I182*H182,2)</f>
        <v>0</v>
      </c>
      <c r="K182" s="216" t="s">
        <v>163</v>
      </c>
      <c r="L182" s="47"/>
      <c r="M182" s="221" t="s">
        <v>5</v>
      </c>
      <c r="N182" s="222" t="s">
        <v>41</v>
      </c>
      <c r="O182" s="48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AR182" s="25" t="s">
        <v>169</v>
      </c>
      <c r="AT182" s="25" t="s">
        <v>159</v>
      </c>
      <c r="AU182" s="25" t="s">
        <v>79</v>
      </c>
      <c r="AY182" s="25" t="s">
        <v>156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5" t="s">
        <v>77</v>
      </c>
      <c r="BK182" s="225">
        <f>ROUND(I182*H182,2)</f>
        <v>0</v>
      </c>
      <c r="BL182" s="25" t="s">
        <v>169</v>
      </c>
      <c r="BM182" s="25" t="s">
        <v>435</v>
      </c>
    </row>
    <row r="183" s="12" customFormat="1">
      <c r="B183" s="231"/>
      <c r="D183" s="232" t="s">
        <v>242</v>
      </c>
      <c r="E183" s="233" t="s">
        <v>5</v>
      </c>
      <c r="F183" s="234" t="s">
        <v>436</v>
      </c>
      <c r="H183" s="233" t="s">
        <v>5</v>
      </c>
      <c r="I183" s="235"/>
      <c r="L183" s="231"/>
      <c r="M183" s="236"/>
      <c r="N183" s="237"/>
      <c r="O183" s="237"/>
      <c r="P183" s="237"/>
      <c r="Q183" s="237"/>
      <c r="R183" s="237"/>
      <c r="S183" s="237"/>
      <c r="T183" s="238"/>
      <c r="AT183" s="233" t="s">
        <v>242</v>
      </c>
      <c r="AU183" s="233" t="s">
        <v>79</v>
      </c>
      <c r="AV183" s="12" t="s">
        <v>77</v>
      </c>
      <c r="AW183" s="12" t="s">
        <v>34</v>
      </c>
      <c r="AX183" s="12" t="s">
        <v>70</v>
      </c>
      <c r="AY183" s="233" t="s">
        <v>156</v>
      </c>
    </row>
    <row r="184" s="13" customFormat="1">
      <c r="B184" s="239"/>
      <c r="D184" s="232" t="s">
        <v>242</v>
      </c>
      <c r="E184" s="240" t="s">
        <v>5</v>
      </c>
      <c r="F184" s="241" t="s">
        <v>437</v>
      </c>
      <c r="H184" s="242">
        <v>615</v>
      </c>
      <c r="I184" s="243"/>
      <c r="L184" s="239"/>
      <c r="M184" s="244"/>
      <c r="N184" s="245"/>
      <c r="O184" s="245"/>
      <c r="P184" s="245"/>
      <c r="Q184" s="245"/>
      <c r="R184" s="245"/>
      <c r="S184" s="245"/>
      <c r="T184" s="246"/>
      <c r="AT184" s="240" t="s">
        <v>242</v>
      </c>
      <c r="AU184" s="240" t="s">
        <v>79</v>
      </c>
      <c r="AV184" s="13" t="s">
        <v>79</v>
      </c>
      <c r="AW184" s="13" t="s">
        <v>34</v>
      </c>
      <c r="AX184" s="13" t="s">
        <v>70</v>
      </c>
      <c r="AY184" s="240" t="s">
        <v>156</v>
      </c>
    </row>
    <row r="185" s="12" customFormat="1">
      <c r="B185" s="231"/>
      <c r="D185" s="232" t="s">
        <v>242</v>
      </c>
      <c r="E185" s="233" t="s">
        <v>5</v>
      </c>
      <c r="F185" s="234" t="s">
        <v>402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242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242</v>
      </c>
      <c r="E186" s="240" t="s">
        <v>5</v>
      </c>
      <c r="F186" s="241" t="s">
        <v>403</v>
      </c>
      <c r="H186" s="242">
        <v>420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242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4" customFormat="1">
      <c r="B187" s="247"/>
      <c r="D187" s="232" t="s">
        <v>242</v>
      </c>
      <c r="E187" s="248" t="s">
        <v>5</v>
      </c>
      <c r="F187" s="249" t="s">
        <v>249</v>
      </c>
      <c r="H187" s="250">
        <v>1035</v>
      </c>
      <c r="I187" s="251"/>
      <c r="L187" s="247"/>
      <c r="M187" s="252"/>
      <c r="N187" s="253"/>
      <c r="O187" s="253"/>
      <c r="P187" s="253"/>
      <c r="Q187" s="253"/>
      <c r="R187" s="253"/>
      <c r="S187" s="253"/>
      <c r="T187" s="254"/>
      <c r="AT187" s="248" t="s">
        <v>242</v>
      </c>
      <c r="AU187" s="248" t="s">
        <v>79</v>
      </c>
      <c r="AV187" s="14" t="s">
        <v>169</v>
      </c>
      <c r="AW187" s="14" t="s">
        <v>34</v>
      </c>
      <c r="AX187" s="14" t="s">
        <v>77</v>
      </c>
      <c r="AY187" s="248" t="s">
        <v>156</v>
      </c>
    </row>
    <row r="188" s="1" customFormat="1" ht="38.25" customHeight="1">
      <c r="B188" s="213"/>
      <c r="C188" s="214" t="s">
        <v>438</v>
      </c>
      <c r="D188" s="214" t="s">
        <v>159</v>
      </c>
      <c r="E188" s="215" t="s">
        <v>439</v>
      </c>
      <c r="F188" s="216" t="s">
        <v>440</v>
      </c>
      <c r="G188" s="217" t="s">
        <v>240</v>
      </c>
      <c r="H188" s="218">
        <v>90</v>
      </c>
      <c r="I188" s="219"/>
      <c r="J188" s="220">
        <f>ROUND(I188*H188,2)</f>
        <v>0</v>
      </c>
      <c r="K188" s="216" t="s">
        <v>163</v>
      </c>
      <c r="L188" s="47"/>
      <c r="M188" s="221" t="s">
        <v>5</v>
      </c>
      <c r="N188" s="222" t="s">
        <v>41</v>
      </c>
      <c r="O188" s="48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AR188" s="25" t="s">
        <v>169</v>
      </c>
      <c r="AT188" s="25" t="s">
        <v>159</v>
      </c>
      <c r="AU188" s="25" t="s">
        <v>79</v>
      </c>
      <c r="AY188" s="25" t="s">
        <v>156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5" t="s">
        <v>77</v>
      </c>
      <c r="BK188" s="225">
        <f>ROUND(I188*H188,2)</f>
        <v>0</v>
      </c>
      <c r="BL188" s="25" t="s">
        <v>169</v>
      </c>
      <c r="BM188" s="25" t="s">
        <v>441</v>
      </c>
    </row>
    <row r="189" s="12" customFormat="1">
      <c r="B189" s="231"/>
      <c r="D189" s="232" t="s">
        <v>242</v>
      </c>
      <c r="E189" s="233" t="s">
        <v>5</v>
      </c>
      <c r="F189" s="234" t="s">
        <v>442</v>
      </c>
      <c r="H189" s="233" t="s">
        <v>5</v>
      </c>
      <c r="I189" s="235"/>
      <c r="L189" s="231"/>
      <c r="M189" s="236"/>
      <c r="N189" s="237"/>
      <c r="O189" s="237"/>
      <c r="P189" s="237"/>
      <c r="Q189" s="237"/>
      <c r="R189" s="237"/>
      <c r="S189" s="237"/>
      <c r="T189" s="238"/>
      <c r="AT189" s="233" t="s">
        <v>242</v>
      </c>
      <c r="AU189" s="233" t="s">
        <v>79</v>
      </c>
      <c r="AV189" s="12" t="s">
        <v>77</v>
      </c>
      <c r="AW189" s="12" t="s">
        <v>34</v>
      </c>
      <c r="AX189" s="12" t="s">
        <v>70</v>
      </c>
      <c r="AY189" s="233" t="s">
        <v>156</v>
      </c>
    </row>
    <row r="190" s="13" customFormat="1">
      <c r="B190" s="239"/>
      <c r="D190" s="232" t="s">
        <v>242</v>
      </c>
      <c r="E190" s="240" t="s">
        <v>5</v>
      </c>
      <c r="F190" s="241" t="s">
        <v>401</v>
      </c>
      <c r="H190" s="242">
        <v>90</v>
      </c>
      <c r="I190" s="243"/>
      <c r="L190" s="239"/>
      <c r="M190" s="244"/>
      <c r="N190" s="245"/>
      <c r="O190" s="245"/>
      <c r="P190" s="245"/>
      <c r="Q190" s="245"/>
      <c r="R190" s="245"/>
      <c r="S190" s="245"/>
      <c r="T190" s="246"/>
      <c r="AT190" s="240" t="s">
        <v>242</v>
      </c>
      <c r="AU190" s="240" t="s">
        <v>79</v>
      </c>
      <c r="AV190" s="13" t="s">
        <v>79</v>
      </c>
      <c r="AW190" s="13" t="s">
        <v>34</v>
      </c>
      <c r="AX190" s="13" t="s">
        <v>70</v>
      </c>
      <c r="AY190" s="240" t="s">
        <v>156</v>
      </c>
    </row>
    <row r="191" s="14" customFormat="1">
      <c r="B191" s="247"/>
      <c r="D191" s="232" t="s">
        <v>242</v>
      </c>
      <c r="E191" s="248" t="s">
        <v>5</v>
      </c>
      <c r="F191" s="249" t="s">
        <v>249</v>
      </c>
      <c r="H191" s="250">
        <v>90</v>
      </c>
      <c r="I191" s="251"/>
      <c r="L191" s="247"/>
      <c r="M191" s="252"/>
      <c r="N191" s="253"/>
      <c r="O191" s="253"/>
      <c r="P191" s="253"/>
      <c r="Q191" s="253"/>
      <c r="R191" s="253"/>
      <c r="S191" s="253"/>
      <c r="T191" s="254"/>
      <c r="AT191" s="248" t="s">
        <v>242</v>
      </c>
      <c r="AU191" s="248" t="s">
        <v>79</v>
      </c>
      <c r="AV191" s="14" t="s">
        <v>169</v>
      </c>
      <c r="AW191" s="14" t="s">
        <v>34</v>
      </c>
      <c r="AX191" s="14" t="s">
        <v>77</v>
      </c>
      <c r="AY191" s="248" t="s">
        <v>156</v>
      </c>
    </row>
    <row r="192" s="1" customFormat="1" ht="16.5" customHeight="1">
      <c r="B192" s="213"/>
      <c r="C192" s="255" t="s">
        <v>443</v>
      </c>
      <c r="D192" s="255" t="s">
        <v>272</v>
      </c>
      <c r="E192" s="256" t="s">
        <v>444</v>
      </c>
      <c r="F192" s="257" t="s">
        <v>445</v>
      </c>
      <c r="G192" s="258" t="s">
        <v>260</v>
      </c>
      <c r="H192" s="259">
        <v>180</v>
      </c>
      <c r="I192" s="260"/>
      <c r="J192" s="261">
        <f>ROUND(I192*H192,2)</f>
        <v>0</v>
      </c>
      <c r="K192" s="257" t="s">
        <v>163</v>
      </c>
      <c r="L192" s="262"/>
      <c r="M192" s="263" t="s">
        <v>5</v>
      </c>
      <c r="N192" s="264" t="s">
        <v>41</v>
      </c>
      <c r="O192" s="48"/>
      <c r="P192" s="223">
        <f>O192*H192</f>
        <v>0</v>
      </c>
      <c r="Q192" s="223">
        <v>1</v>
      </c>
      <c r="R192" s="223">
        <f>Q192*H192</f>
        <v>180</v>
      </c>
      <c r="S192" s="223">
        <v>0</v>
      </c>
      <c r="T192" s="224">
        <f>S192*H192</f>
        <v>0</v>
      </c>
      <c r="AR192" s="25" t="s">
        <v>275</v>
      </c>
      <c r="AT192" s="25" t="s">
        <v>272</v>
      </c>
      <c r="AU192" s="25" t="s">
        <v>79</v>
      </c>
      <c r="AY192" s="25" t="s">
        <v>156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5" t="s">
        <v>77</v>
      </c>
      <c r="BK192" s="225">
        <f>ROUND(I192*H192,2)</f>
        <v>0</v>
      </c>
      <c r="BL192" s="25" t="s">
        <v>169</v>
      </c>
      <c r="BM192" s="25" t="s">
        <v>446</v>
      </c>
    </row>
    <row r="193" s="12" customFormat="1">
      <c r="B193" s="231"/>
      <c r="D193" s="232" t="s">
        <v>242</v>
      </c>
      <c r="E193" s="233" t="s">
        <v>5</v>
      </c>
      <c r="F193" s="234" t="s">
        <v>447</v>
      </c>
      <c r="H193" s="233" t="s">
        <v>5</v>
      </c>
      <c r="I193" s="235"/>
      <c r="L193" s="231"/>
      <c r="M193" s="236"/>
      <c r="N193" s="237"/>
      <c r="O193" s="237"/>
      <c r="P193" s="237"/>
      <c r="Q193" s="237"/>
      <c r="R193" s="237"/>
      <c r="S193" s="237"/>
      <c r="T193" s="238"/>
      <c r="AT193" s="233" t="s">
        <v>242</v>
      </c>
      <c r="AU193" s="233" t="s">
        <v>79</v>
      </c>
      <c r="AV193" s="12" t="s">
        <v>77</v>
      </c>
      <c r="AW193" s="12" t="s">
        <v>34</v>
      </c>
      <c r="AX193" s="12" t="s">
        <v>70</v>
      </c>
      <c r="AY193" s="233" t="s">
        <v>156</v>
      </c>
    </row>
    <row r="194" s="13" customFormat="1">
      <c r="B194" s="239"/>
      <c r="D194" s="232" t="s">
        <v>242</v>
      </c>
      <c r="E194" s="240" t="s">
        <v>5</v>
      </c>
      <c r="F194" s="241" t="s">
        <v>448</v>
      </c>
      <c r="H194" s="242">
        <v>180</v>
      </c>
      <c r="I194" s="243"/>
      <c r="L194" s="239"/>
      <c r="M194" s="244"/>
      <c r="N194" s="245"/>
      <c r="O194" s="245"/>
      <c r="P194" s="245"/>
      <c r="Q194" s="245"/>
      <c r="R194" s="245"/>
      <c r="S194" s="245"/>
      <c r="T194" s="246"/>
      <c r="AT194" s="240" t="s">
        <v>242</v>
      </c>
      <c r="AU194" s="240" t="s">
        <v>79</v>
      </c>
      <c r="AV194" s="13" t="s">
        <v>79</v>
      </c>
      <c r="AW194" s="13" t="s">
        <v>34</v>
      </c>
      <c r="AX194" s="13" t="s">
        <v>70</v>
      </c>
      <c r="AY194" s="240" t="s">
        <v>156</v>
      </c>
    </row>
    <row r="195" s="14" customFormat="1">
      <c r="B195" s="247"/>
      <c r="D195" s="232" t="s">
        <v>242</v>
      </c>
      <c r="E195" s="248" t="s">
        <v>5</v>
      </c>
      <c r="F195" s="249" t="s">
        <v>249</v>
      </c>
      <c r="H195" s="250">
        <v>180</v>
      </c>
      <c r="I195" s="251"/>
      <c r="L195" s="247"/>
      <c r="M195" s="252"/>
      <c r="N195" s="253"/>
      <c r="O195" s="253"/>
      <c r="P195" s="253"/>
      <c r="Q195" s="253"/>
      <c r="R195" s="253"/>
      <c r="S195" s="253"/>
      <c r="T195" s="254"/>
      <c r="AT195" s="248" t="s">
        <v>242</v>
      </c>
      <c r="AU195" s="248" t="s">
        <v>79</v>
      </c>
      <c r="AV195" s="14" t="s">
        <v>169</v>
      </c>
      <c r="AW195" s="14" t="s">
        <v>34</v>
      </c>
      <c r="AX195" s="14" t="s">
        <v>77</v>
      </c>
      <c r="AY195" s="248" t="s">
        <v>156</v>
      </c>
    </row>
    <row r="196" s="1" customFormat="1" ht="16.5" customHeight="1">
      <c r="B196" s="213"/>
      <c r="C196" s="214" t="s">
        <v>10</v>
      </c>
      <c r="D196" s="214" t="s">
        <v>159</v>
      </c>
      <c r="E196" s="215" t="s">
        <v>258</v>
      </c>
      <c r="F196" s="216" t="s">
        <v>259</v>
      </c>
      <c r="G196" s="217" t="s">
        <v>260</v>
      </c>
      <c r="H196" s="218">
        <v>162</v>
      </c>
      <c r="I196" s="219"/>
      <c r="J196" s="220">
        <f>ROUND(I196*H196,2)</f>
        <v>0</v>
      </c>
      <c r="K196" s="216" t="s">
        <v>163</v>
      </c>
      <c r="L196" s="47"/>
      <c r="M196" s="221" t="s">
        <v>5</v>
      </c>
      <c r="N196" s="222" t="s">
        <v>41</v>
      </c>
      <c r="O196" s="48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AR196" s="25" t="s">
        <v>169</v>
      </c>
      <c r="AT196" s="25" t="s">
        <v>159</v>
      </c>
      <c r="AU196" s="25" t="s">
        <v>79</v>
      </c>
      <c r="AY196" s="25" t="s">
        <v>156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5" t="s">
        <v>77</v>
      </c>
      <c r="BK196" s="225">
        <f>ROUND(I196*H196,2)</f>
        <v>0</v>
      </c>
      <c r="BL196" s="25" t="s">
        <v>169</v>
      </c>
      <c r="BM196" s="25" t="s">
        <v>449</v>
      </c>
    </row>
    <row r="197" s="13" customFormat="1">
      <c r="B197" s="239"/>
      <c r="D197" s="232" t="s">
        <v>242</v>
      </c>
      <c r="E197" s="240" t="s">
        <v>5</v>
      </c>
      <c r="F197" s="241" t="s">
        <v>450</v>
      </c>
      <c r="H197" s="242">
        <v>162</v>
      </c>
      <c r="I197" s="243"/>
      <c r="L197" s="239"/>
      <c r="M197" s="244"/>
      <c r="N197" s="245"/>
      <c r="O197" s="245"/>
      <c r="P197" s="245"/>
      <c r="Q197" s="245"/>
      <c r="R197" s="245"/>
      <c r="S197" s="245"/>
      <c r="T197" s="246"/>
      <c r="AT197" s="240" t="s">
        <v>242</v>
      </c>
      <c r="AU197" s="240" t="s">
        <v>79</v>
      </c>
      <c r="AV197" s="13" t="s">
        <v>79</v>
      </c>
      <c r="AW197" s="13" t="s">
        <v>34</v>
      </c>
      <c r="AX197" s="13" t="s">
        <v>70</v>
      </c>
      <c r="AY197" s="240" t="s">
        <v>156</v>
      </c>
    </row>
    <row r="198" s="14" customFormat="1">
      <c r="B198" s="247"/>
      <c r="D198" s="232" t="s">
        <v>242</v>
      </c>
      <c r="E198" s="248" t="s">
        <v>5</v>
      </c>
      <c r="F198" s="249" t="s">
        <v>249</v>
      </c>
      <c r="H198" s="250">
        <v>162</v>
      </c>
      <c r="I198" s="251"/>
      <c r="L198" s="247"/>
      <c r="M198" s="252"/>
      <c r="N198" s="253"/>
      <c r="O198" s="253"/>
      <c r="P198" s="253"/>
      <c r="Q198" s="253"/>
      <c r="R198" s="253"/>
      <c r="S198" s="253"/>
      <c r="T198" s="254"/>
      <c r="AT198" s="248" t="s">
        <v>242</v>
      </c>
      <c r="AU198" s="248" t="s">
        <v>79</v>
      </c>
      <c r="AV198" s="14" t="s">
        <v>169</v>
      </c>
      <c r="AW198" s="14" t="s">
        <v>34</v>
      </c>
      <c r="AX198" s="14" t="s">
        <v>77</v>
      </c>
      <c r="AY198" s="248" t="s">
        <v>156</v>
      </c>
    </row>
    <row r="199" s="1" customFormat="1" ht="25.5" customHeight="1">
      <c r="B199" s="213"/>
      <c r="C199" s="214" t="s">
        <v>451</v>
      </c>
      <c r="D199" s="214" t="s">
        <v>159</v>
      </c>
      <c r="E199" s="215" t="s">
        <v>452</v>
      </c>
      <c r="F199" s="216" t="s">
        <v>453</v>
      </c>
      <c r="G199" s="217" t="s">
        <v>280</v>
      </c>
      <c r="H199" s="218">
        <v>660</v>
      </c>
      <c r="I199" s="219"/>
      <c r="J199" s="220">
        <f>ROUND(I199*H199,2)</f>
        <v>0</v>
      </c>
      <c r="K199" s="216" t="s">
        <v>163</v>
      </c>
      <c r="L199" s="47"/>
      <c r="M199" s="221" t="s">
        <v>5</v>
      </c>
      <c r="N199" s="222" t="s">
        <v>41</v>
      </c>
      <c r="O199" s="48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AR199" s="25" t="s">
        <v>169</v>
      </c>
      <c r="AT199" s="25" t="s">
        <v>159</v>
      </c>
      <c r="AU199" s="25" t="s">
        <v>79</v>
      </c>
      <c r="AY199" s="25" t="s">
        <v>156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5" t="s">
        <v>77</v>
      </c>
      <c r="BK199" s="225">
        <f>ROUND(I199*H199,2)</f>
        <v>0</v>
      </c>
      <c r="BL199" s="25" t="s">
        <v>169</v>
      </c>
      <c r="BM199" s="25" t="s">
        <v>454</v>
      </c>
    </row>
    <row r="200" s="12" customFormat="1">
      <c r="B200" s="231"/>
      <c r="D200" s="232" t="s">
        <v>242</v>
      </c>
      <c r="E200" s="233" t="s">
        <v>5</v>
      </c>
      <c r="F200" s="234" t="s">
        <v>455</v>
      </c>
      <c r="H200" s="233" t="s">
        <v>5</v>
      </c>
      <c r="I200" s="235"/>
      <c r="L200" s="231"/>
      <c r="M200" s="236"/>
      <c r="N200" s="237"/>
      <c r="O200" s="237"/>
      <c r="P200" s="237"/>
      <c r="Q200" s="237"/>
      <c r="R200" s="237"/>
      <c r="S200" s="237"/>
      <c r="T200" s="238"/>
      <c r="AT200" s="233" t="s">
        <v>242</v>
      </c>
      <c r="AU200" s="233" t="s">
        <v>79</v>
      </c>
      <c r="AV200" s="12" t="s">
        <v>77</v>
      </c>
      <c r="AW200" s="12" t="s">
        <v>34</v>
      </c>
      <c r="AX200" s="12" t="s">
        <v>70</v>
      </c>
      <c r="AY200" s="233" t="s">
        <v>156</v>
      </c>
    </row>
    <row r="201" s="13" customFormat="1">
      <c r="B201" s="239"/>
      <c r="D201" s="232" t="s">
        <v>242</v>
      </c>
      <c r="E201" s="240" t="s">
        <v>5</v>
      </c>
      <c r="F201" s="241" t="s">
        <v>456</v>
      </c>
      <c r="H201" s="242">
        <v>597</v>
      </c>
      <c r="I201" s="243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0" t="s">
        <v>242</v>
      </c>
      <c r="AU201" s="240" t="s">
        <v>79</v>
      </c>
      <c r="AV201" s="13" t="s">
        <v>79</v>
      </c>
      <c r="AW201" s="13" t="s">
        <v>34</v>
      </c>
      <c r="AX201" s="13" t="s">
        <v>70</v>
      </c>
      <c r="AY201" s="240" t="s">
        <v>156</v>
      </c>
    </row>
    <row r="202" s="12" customFormat="1">
      <c r="B202" s="231"/>
      <c r="D202" s="232" t="s">
        <v>242</v>
      </c>
      <c r="E202" s="233" t="s">
        <v>5</v>
      </c>
      <c r="F202" s="234" t="s">
        <v>457</v>
      </c>
      <c r="H202" s="233" t="s">
        <v>5</v>
      </c>
      <c r="I202" s="235"/>
      <c r="L202" s="231"/>
      <c r="M202" s="236"/>
      <c r="N202" s="237"/>
      <c r="O202" s="237"/>
      <c r="P202" s="237"/>
      <c r="Q202" s="237"/>
      <c r="R202" s="237"/>
      <c r="S202" s="237"/>
      <c r="T202" s="238"/>
      <c r="AT202" s="233" t="s">
        <v>242</v>
      </c>
      <c r="AU202" s="233" t="s">
        <v>79</v>
      </c>
      <c r="AV202" s="12" t="s">
        <v>77</v>
      </c>
      <c r="AW202" s="12" t="s">
        <v>34</v>
      </c>
      <c r="AX202" s="12" t="s">
        <v>70</v>
      </c>
      <c r="AY202" s="233" t="s">
        <v>156</v>
      </c>
    </row>
    <row r="203" s="13" customFormat="1">
      <c r="B203" s="239"/>
      <c r="D203" s="232" t="s">
        <v>242</v>
      </c>
      <c r="E203" s="240" t="s">
        <v>5</v>
      </c>
      <c r="F203" s="241" t="s">
        <v>458</v>
      </c>
      <c r="H203" s="242">
        <v>63</v>
      </c>
      <c r="I203" s="243"/>
      <c r="L203" s="239"/>
      <c r="M203" s="244"/>
      <c r="N203" s="245"/>
      <c r="O203" s="245"/>
      <c r="P203" s="245"/>
      <c r="Q203" s="245"/>
      <c r="R203" s="245"/>
      <c r="S203" s="245"/>
      <c r="T203" s="246"/>
      <c r="AT203" s="240" t="s">
        <v>242</v>
      </c>
      <c r="AU203" s="240" t="s">
        <v>79</v>
      </c>
      <c r="AV203" s="13" t="s">
        <v>79</v>
      </c>
      <c r="AW203" s="13" t="s">
        <v>34</v>
      </c>
      <c r="AX203" s="13" t="s">
        <v>70</v>
      </c>
      <c r="AY203" s="240" t="s">
        <v>156</v>
      </c>
    </row>
    <row r="204" s="14" customFormat="1">
      <c r="B204" s="247"/>
      <c r="D204" s="232" t="s">
        <v>242</v>
      </c>
      <c r="E204" s="248" t="s">
        <v>5</v>
      </c>
      <c r="F204" s="249" t="s">
        <v>249</v>
      </c>
      <c r="H204" s="250">
        <v>660</v>
      </c>
      <c r="I204" s="251"/>
      <c r="L204" s="247"/>
      <c r="M204" s="252"/>
      <c r="N204" s="253"/>
      <c r="O204" s="253"/>
      <c r="P204" s="253"/>
      <c r="Q204" s="253"/>
      <c r="R204" s="253"/>
      <c r="S204" s="253"/>
      <c r="T204" s="254"/>
      <c r="AT204" s="248" t="s">
        <v>242</v>
      </c>
      <c r="AU204" s="248" t="s">
        <v>79</v>
      </c>
      <c r="AV204" s="14" t="s">
        <v>169</v>
      </c>
      <c r="AW204" s="14" t="s">
        <v>34</v>
      </c>
      <c r="AX204" s="14" t="s">
        <v>77</v>
      </c>
      <c r="AY204" s="248" t="s">
        <v>156</v>
      </c>
    </row>
    <row r="205" s="1" customFormat="1" ht="25.5" customHeight="1">
      <c r="B205" s="213"/>
      <c r="C205" s="214" t="s">
        <v>459</v>
      </c>
      <c r="D205" s="214" t="s">
        <v>159</v>
      </c>
      <c r="E205" s="215" t="s">
        <v>460</v>
      </c>
      <c r="F205" s="216" t="s">
        <v>461</v>
      </c>
      <c r="G205" s="217" t="s">
        <v>280</v>
      </c>
      <c r="H205" s="218">
        <v>500</v>
      </c>
      <c r="I205" s="219"/>
      <c r="J205" s="220">
        <f>ROUND(I205*H205,2)</f>
        <v>0</v>
      </c>
      <c r="K205" s="216" t="s">
        <v>163</v>
      </c>
      <c r="L205" s="47"/>
      <c r="M205" s="221" t="s">
        <v>5</v>
      </c>
      <c r="N205" s="222" t="s">
        <v>41</v>
      </c>
      <c r="O205" s="48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AR205" s="25" t="s">
        <v>169</v>
      </c>
      <c r="AT205" s="25" t="s">
        <v>159</v>
      </c>
      <c r="AU205" s="25" t="s">
        <v>79</v>
      </c>
      <c r="AY205" s="25" t="s">
        <v>156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5" t="s">
        <v>77</v>
      </c>
      <c r="BK205" s="225">
        <f>ROUND(I205*H205,2)</f>
        <v>0</v>
      </c>
      <c r="BL205" s="25" t="s">
        <v>169</v>
      </c>
      <c r="BM205" s="25" t="s">
        <v>462</v>
      </c>
    </row>
    <row r="206" s="1" customFormat="1" ht="25.5" customHeight="1">
      <c r="B206" s="213"/>
      <c r="C206" s="214" t="s">
        <v>463</v>
      </c>
      <c r="D206" s="214" t="s">
        <v>159</v>
      </c>
      <c r="E206" s="215" t="s">
        <v>464</v>
      </c>
      <c r="F206" s="216" t="s">
        <v>465</v>
      </c>
      <c r="G206" s="217" t="s">
        <v>280</v>
      </c>
      <c r="H206" s="218">
        <v>700</v>
      </c>
      <c r="I206" s="219"/>
      <c r="J206" s="220">
        <f>ROUND(I206*H206,2)</f>
        <v>0</v>
      </c>
      <c r="K206" s="216" t="s">
        <v>163</v>
      </c>
      <c r="L206" s="47"/>
      <c r="M206" s="221" t="s">
        <v>5</v>
      </c>
      <c r="N206" s="222" t="s">
        <v>41</v>
      </c>
      <c r="O206" s="48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25" t="s">
        <v>169</v>
      </c>
      <c r="AT206" s="25" t="s">
        <v>159</v>
      </c>
      <c r="AU206" s="25" t="s">
        <v>79</v>
      </c>
      <c r="AY206" s="25" t="s">
        <v>156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169</v>
      </c>
      <c r="BM206" s="25" t="s">
        <v>466</v>
      </c>
    </row>
    <row r="207" s="11" customFormat="1" ht="29.88" customHeight="1">
      <c r="B207" s="200"/>
      <c r="D207" s="201" t="s">
        <v>69</v>
      </c>
      <c r="E207" s="211" t="s">
        <v>155</v>
      </c>
      <c r="F207" s="211" t="s">
        <v>291</v>
      </c>
      <c r="I207" s="203"/>
      <c r="J207" s="212">
        <f>BK207</f>
        <v>0</v>
      </c>
      <c r="L207" s="200"/>
      <c r="M207" s="205"/>
      <c r="N207" s="206"/>
      <c r="O207" s="206"/>
      <c r="P207" s="207">
        <f>SUM(P208:P267)</f>
        <v>0</v>
      </c>
      <c r="Q207" s="206"/>
      <c r="R207" s="207">
        <f>SUM(R208:R267)</f>
        <v>62.205149999999996</v>
      </c>
      <c r="S207" s="206"/>
      <c r="T207" s="208">
        <f>SUM(T208:T267)</f>
        <v>0</v>
      </c>
      <c r="AR207" s="201" t="s">
        <v>77</v>
      </c>
      <c r="AT207" s="209" t="s">
        <v>69</v>
      </c>
      <c r="AU207" s="209" t="s">
        <v>77</v>
      </c>
      <c r="AY207" s="201" t="s">
        <v>156</v>
      </c>
      <c r="BK207" s="210">
        <f>SUM(BK208:BK267)</f>
        <v>0</v>
      </c>
    </row>
    <row r="208" s="1" customFormat="1" ht="25.5" customHeight="1">
      <c r="B208" s="213"/>
      <c r="C208" s="214" t="s">
        <v>467</v>
      </c>
      <c r="D208" s="214" t="s">
        <v>159</v>
      </c>
      <c r="E208" s="215" t="s">
        <v>292</v>
      </c>
      <c r="F208" s="216" t="s">
        <v>293</v>
      </c>
      <c r="G208" s="217" t="s">
        <v>280</v>
      </c>
      <c r="H208" s="218">
        <v>63</v>
      </c>
      <c r="I208" s="219"/>
      <c r="J208" s="220">
        <f>ROUND(I208*H208,2)</f>
        <v>0</v>
      </c>
      <c r="K208" s="216" t="s">
        <v>163</v>
      </c>
      <c r="L208" s="47"/>
      <c r="M208" s="221" t="s">
        <v>5</v>
      </c>
      <c r="N208" s="222" t="s">
        <v>41</v>
      </c>
      <c r="O208" s="48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5" t="s">
        <v>169</v>
      </c>
      <c r="AT208" s="25" t="s">
        <v>159</v>
      </c>
      <c r="AU208" s="25" t="s">
        <v>79</v>
      </c>
      <c r="AY208" s="25" t="s">
        <v>156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5" t="s">
        <v>77</v>
      </c>
      <c r="BK208" s="225">
        <f>ROUND(I208*H208,2)</f>
        <v>0</v>
      </c>
      <c r="BL208" s="25" t="s">
        <v>169</v>
      </c>
      <c r="BM208" s="25" t="s">
        <v>294</v>
      </c>
    </row>
    <row r="209" s="12" customFormat="1">
      <c r="B209" s="231"/>
      <c r="D209" s="232" t="s">
        <v>242</v>
      </c>
      <c r="E209" s="233" t="s">
        <v>5</v>
      </c>
      <c r="F209" s="234" t="s">
        <v>295</v>
      </c>
      <c r="H209" s="233" t="s">
        <v>5</v>
      </c>
      <c r="I209" s="235"/>
      <c r="L209" s="231"/>
      <c r="M209" s="236"/>
      <c r="N209" s="237"/>
      <c r="O209" s="237"/>
      <c r="P209" s="237"/>
      <c r="Q209" s="237"/>
      <c r="R209" s="237"/>
      <c r="S209" s="237"/>
      <c r="T209" s="238"/>
      <c r="AT209" s="233" t="s">
        <v>242</v>
      </c>
      <c r="AU209" s="233" t="s">
        <v>79</v>
      </c>
      <c r="AV209" s="12" t="s">
        <v>77</v>
      </c>
      <c r="AW209" s="12" t="s">
        <v>34</v>
      </c>
      <c r="AX209" s="12" t="s">
        <v>70</v>
      </c>
      <c r="AY209" s="233" t="s">
        <v>156</v>
      </c>
    </row>
    <row r="210" s="12" customFormat="1">
      <c r="B210" s="231"/>
      <c r="D210" s="232" t="s">
        <v>242</v>
      </c>
      <c r="E210" s="233" t="s">
        <v>5</v>
      </c>
      <c r="F210" s="234" t="s">
        <v>468</v>
      </c>
      <c r="H210" s="233" t="s">
        <v>5</v>
      </c>
      <c r="I210" s="235"/>
      <c r="L210" s="231"/>
      <c r="M210" s="236"/>
      <c r="N210" s="237"/>
      <c r="O210" s="237"/>
      <c r="P210" s="237"/>
      <c r="Q210" s="237"/>
      <c r="R210" s="237"/>
      <c r="S210" s="237"/>
      <c r="T210" s="238"/>
      <c r="AT210" s="233" t="s">
        <v>242</v>
      </c>
      <c r="AU210" s="233" t="s">
        <v>79</v>
      </c>
      <c r="AV210" s="12" t="s">
        <v>77</v>
      </c>
      <c r="AW210" s="12" t="s">
        <v>34</v>
      </c>
      <c r="AX210" s="12" t="s">
        <v>70</v>
      </c>
      <c r="AY210" s="233" t="s">
        <v>156</v>
      </c>
    </row>
    <row r="211" s="13" customFormat="1">
      <c r="B211" s="239"/>
      <c r="D211" s="232" t="s">
        <v>242</v>
      </c>
      <c r="E211" s="240" t="s">
        <v>5</v>
      </c>
      <c r="F211" s="241" t="s">
        <v>458</v>
      </c>
      <c r="H211" s="242">
        <v>63</v>
      </c>
      <c r="I211" s="243"/>
      <c r="L211" s="239"/>
      <c r="M211" s="244"/>
      <c r="N211" s="245"/>
      <c r="O211" s="245"/>
      <c r="P211" s="245"/>
      <c r="Q211" s="245"/>
      <c r="R211" s="245"/>
      <c r="S211" s="245"/>
      <c r="T211" s="246"/>
      <c r="AT211" s="240" t="s">
        <v>242</v>
      </c>
      <c r="AU211" s="240" t="s">
        <v>79</v>
      </c>
      <c r="AV211" s="13" t="s">
        <v>79</v>
      </c>
      <c r="AW211" s="13" t="s">
        <v>34</v>
      </c>
      <c r="AX211" s="13" t="s">
        <v>70</v>
      </c>
      <c r="AY211" s="240" t="s">
        <v>156</v>
      </c>
    </row>
    <row r="212" s="14" customFormat="1">
      <c r="B212" s="247"/>
      <c r="D212" s="232" t="s">
        <v>242</v>
      </c>
      <c r="E212" s="248" t="s">
        <v>5</v>
      </c>
      <c r="F212" s="249" t="s">
        <v>249</v>
      </c>
      <c r="H212" s="250">
        <v>63</v>
      </c>
      <c r="I212" s="251"/>
      <c r="L212" s="247"/>
      <c r="M212" s="252"/>
      <c r="N212" s="253"/>
      <c r="O212" s="253"/>
      <c r="P212" s="253"/>
      <c r="Q212" s="253"/>
      <c r="R212" s="253"/>
      <c r="S212" s="253"/>
      <c r="T212" s="254"/>
      <c r="AT212" s="248" t="s">
        <v>242</v>
      </c>
      <c r="AU212" s="248" t="s">
        <v>79</v>
      </c>
      <c r="AV212" s="14" t="s">
        <v>169</v>
      </c>
      <c r="AW212" s="14" t="s">
        <v>34</v>
      </c>
      <c r="AX212" s="14" t="s">
        <v>77</v>
      </c>
      <c r="AY212" s="248" t="s">
        <v>156</v>
      </c>
    </row>
    <row r="213" s="1" customFormat="1" ht="25.5" customHeight="1">
      <c r="B213" s="213"/>
      <c r="C213" s="214" t="s">
        <v>469</v>
      </c>
      <c r="D213" s="214" t="s">
        <v>159</v>
      </c>
      <c r="E213" s="215" t="s">
        <v>470</v>
      </c>
      <c r="F213" s="216" t="s">
        <v>471</v>
      </c>
      <c r="G213" s="217" t="s">
        <v>280</v>
      </c>
      <c r="H213" s="218">
        <v>597</v>
      </c>
      <c r="I213" s="219"/>
      <c r="J213" s="220">
        <f>ROUND(I213*H213,2)</f>
        <v>0</v>
      </c>
      <c r="K213" s="216" t="s">
        <v>163</v>
      </c>
      <c r="L213" s="47"/>
      <c r="M213" s="221" t="s">
        <v>5</v>
      </c>
      <c r="N213" s="222" t="s">
        <v>41</v>
      </c>
      <c r="O213" s="48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AR213" s="25" t="s">
        <v>169</v>
      </c>
      <c r="AT213" s="25" t="s">
        <v>159</v>
      </c>
      <c r="AU213" s="25" t="s">
        <v>79</v>
      </c>
      <c r="AY213" s="25" t="s">
        <v>156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25" t="s">
        <v>77</v>
      </c>
      <c r="BK213" s="225">
        <f>ROUND(I213*H213,2)</f>
        <v>0</v>
      </c>
      <c r="BL213" s="25" t="s">
        <v>169</v>
      </c>
      <c r="BM213" s="25" t="s">
        <v>472</v>
      </c>
    </row>
    <row r="214" s="12" customFormat="1">
      <c r="B214" s="231"/>
      <c r="D214" s="232" t="s">
        <v>242</v>
      </c>
      <c r="E214" s="233" t="s">
        <v>5</v>
      </c>
      <c r="F214" s="234" t="s">
        <v>473</v>
      </c>
      <c r="H214" s="233" t="s">
        <v>5</v>
      </c>
      <c r="I214" s="235"/>
      <c r="L214" s="231"/>
      <c r="M214" s="236"/>
      <c r="N214" s="237"/>
      <c r="O214" s="237"/>
      <c r="P214" s="237"/>
      <c r="Q214" s="237"/>
      <c r="R214" s="237"/>
      <c r="S214" s="237"/>
      <c r="T214" s="238"/>
      <c r="AT214" s="233" t="s">
        <v>242</v>
      </c>
      <c r="AU214" s="233" t="s">
        <v>79</v>
      </c>
      <c r="AV214" s="12" t="s">
        <v>77</v>
      </c>
      <c r="AW214" s="12" t="s">
        <v>34</v>
      </c>
      <c r="AX214" s="12" t="s">
        <v>70</v>
      </c>
      <c r="AY214" s="233" t="s">
        <v>156</v>
      </c>
    </row>
    <row r="215" s="12" customFormat="1">
      <c r="B215" s="231"/>
      <c r="D215" s="232" t="s">
        <v>242</v>
      </c>
      <c r="E215" s="233" t="s">
        <v>5</v>
      </c>
      <c r="F215" s="234" t="s">
        <v>474</v>
      </c>
      <c r="H215" s="233" t="s">
        <v>5</v>
      </c>
      <c r="I215" s="235"/>
      <c r="L215" s="231"/>
      <c r="M215" s="236"/>
      <c r="N215" s="237"/>
      <c r="O215" s="237"/>
      <c r="P215" s="237"/>
      <c r="Q215" s="237"/>
      <c r="R215" s="237"/>
      <c r="S215" s="237"/>
      <c r="T215" s="238"/>
      <c r="AT215" s="233" t="s">
        <v>242</v>
      </c>
      <c r="AU215" s="233" t="s">
        <v>79</v>
      </c>
      <c r="AV215" s="12" t="s">
        <v>77</v>
      </c>
      <c r="AW215" s="12" t="s">
        <v>34</v>
      </c>
      <c r="AX215" s="12" t="s">
        <v>70</v>
      </c>
      <c r="AY215" s="233" t="s">
        <v>156</v>
      </c>
    </row>
    <row r="216" s="13" customFormat="1">
      <c r="B216" s="239"/>
      <c r="D216" s="232" t="s">
        <v>242</v>
      </c>
      <c r="E216" s="240" t="s">
        <v>5</v>
      </c>
      <c r="F216" s="241" t="s">
        <v>475</v>
      </c>
      <c r="H216" s="242">
        <v>417</v>
      </c>
      <c r="I216" s="243"/>
      <c r="L216" s="239"/>
      <c r="M216" s="244"/>
      <c r="N216" s="245"/>
      <c r="O216" s="245"/>
      <c r="P216" s="245"/>
      <c r="Q216" s="245"/>
      <c r="R216" s="245"/>
      <c r="S216" s="245"/>
      <c r="T216" s="246"/>
      <c r="AT216" s="240" t="s">
        <v>242</v>
      </c>
      <c r="AU216" s="240" t="s">
        <v>79</v>
      </c>
      <c r="AV216" s="13" t="s">
        <v>79</v>
      </c>
      <c r="AW216" s="13" t="s">
        <v>34</v>
      </c>
      <c r="AX216" s="13" t="s">
        <v>70</v>
      </c>
      <c r="AY216" s="240" t="s">
        <v>156</v>
      </c>
    </row>
    <row r="217" s="12" customFormat="1">
      <c r="B217" s="231"/>
      <c r="D217" s="232" t="s">
        <v>242</v>
      </c>
      <c r="E217" s="233" t="s">
        <v>5</v>
      </c>
      <c r="F217" s="234" t="s">
        <v>476</v>
      </c>
      <c r="H217" s="233" t="s">
        <v>5</v>
      </c>
      <c r="I217" s="235"/>
      <c r="L217" s="231"/>
      <c r="M217" s="236"/>
      <c r="N217" s="237"/>
      <c r="O217" s="237"/>
      <c r="P217" s="237"/>
      <c r="Q217" s="237"/>
      <c r="R217" s="237"/>
      <c r="S217" s="237"/>
      <c r="T217" s="238"/>
      <c r="AT217" s="233" t="s">
        <v>242</v>
      </c>
      <c r="AU217" s="233" t="s">
        <v>79</v>
      </c>
      <c r="AV217" s="12" t="s">
        <v>77</v>
      </c>
      <c r="AW217" s="12" t="s">
        <v>34</v>
      </c>
      <c r="AX217" s="12" t="s">
        <v>70</v>
      </c>
      <c r="AY217" s="233" t="s">
        <v>156</v>
      </c>
    </row>
    <row r="218" s="13" customFormat="1">
      <c r="B218" s="239"/>
      <c r="D218" s="232" t="s">
        <v>242</v>
      </c>
      <c r="E218" s="240" t="s">
        <v>5</v>
      </c>
      <c r="F218" s="241" t="s">
        <v>477</v>
      </c>
      <c r="H218" s="242">
        <v>180</v>
      </c>
      <c r="I218" s="243"/>
      <c r="L218" s="239"/>
      <c r="M218" s="244"/>
      <c r="N218" s="245"/>
      <c r="O218" s="245"/>
      <c r="P218" s="245"/>
      <c r="Q218" s="245"/>
      <c r="R218" s="245"/>
      <c r="S218" s="245"/>
      <c r="T218" s="246"/>
      <c r="AT218" s="240" t="s">
        <v>242</v>
      </c>
      <c r="AU218" s="240" t="s">
        <v>79</v>
      </c>
      <c r="AV218" s="13" t="s">
        <v>79</v>
      </c>
      <c r="AW218" s="13" t="s">
        <v>34</v>
      </c>
      <c r="AX218" s="13" t="s">
        <v>70</v>
      </c>
      <c r="AY218" s="240" t="s">
        <v>156</v>
      </c>
    </row>
    <row r="219" s="14" customFormat="1">
      <c r="B219" s="247"/>
      <c r="D219" s="232" t="s">
        <v>242</v>
      </c>
      <c r="E219" s="248" t="s">
        <v>5</v>
      </c>
      <c r="F219" s="249" t="s">
        <v>249</v>
      </c>
      <c r="H219" s="250">
        <v>597</v>
      </c>
      <c r="I219" s="251"/>
      <c r="L219" s="247"/>
      <c r="M219" s="252"/>
      <c r="N219" s="253"/>
      <c r="O219" s="253"/>
      <c r="P219" s="253"/>
      <c r="Q219" s="253"/>
      <c r="R219" s="253"/>
      <c r="S219" s="253"/>
      <c r="T219" s="254"/>
      <c r="AT219" s="248" t="s">
        <v>242</v>
      </c>
      <c r="AU219" s="248" t="s">
        <v>79</v>
      </c>
      <c r="AV219" s="14" t="s">
        <v>169</v>
      </c>
      <c r="AW219" s="14" t="s">
        <v>34</v>
      </c>
      <c r="AX219" s="14" t="s">
        <v>77</v>
      </c>
      <c r="AY219" s="248" t="s">
        <v>156</v>
      </c>
    </row>
    <row r="220" s="1" customFormat="1" ht="38.25" customHeight="1">
      <c r="B220" s="213"/>
      <c r="C220" s="214" t="s">
        <v>478</v>
      </c>
      <c r="D220" s="214" t="s">
        <v>159</v>
      </c>
      <c r="E220" s="215" t="s">
        <v>479</v>
      </c>
      <c r="F220" s="216" t="s">
        <v>480</v>
      </c>
      <c r="G220" s="217" t="s">
        <v>280</v>
      </c>
      <c r="H220" s="218">
        <v>585</v>
      </c>
      <c r="I220" s="219"/>
      <c r="J220" s="220">
        <f>ROUND(I220*H220,2)</f>
        <v>0</v>
      </c>
      <c r="K220" s="216" t="s">
        <v>163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AR220" s="25" t="s">
        <v>169</v>
      </c>
      <c r="AT220" s="25" t="s">
        <v>159</v>
      </c>
      <c r="AU220" s="25" t="s">
        <v>79</v>
      </c>
      <c r="AY220" s="25" t="s">
        <v>156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169</v>
      </c>
      <c r="BM220" s="25" t="s">
        <v>481</v>
      </c>
    </row>
    <row r="221" s="12" customFormat="1">
      <c r="B221" s="231"/>
      <c r="D221" s="232" t="s">
        <v>242</v>
      </c>
      <c r="E221" s="233" t="s">
        <v>5</v>
      </c>
      <c r="F221" s="234" t="s">
        <v>482</v>
      </c>
      <c r="H221" s="233" t="s">
        <v>5</v>
      </c>
      <c r="I221" s="235"/>
      <c r="L221" s="231"/>
      <c r="M221" s="236"/>
      <c r="N221" s="237"/>
      <c r="O221" s="237"/>
      <c r="P221" s="237"/>
      <c r="Q221" s="237"/>
      <c r="R221" s="237"/>
      <c r="S221" s="237"/>
      <c r="T221" s="238"/>
      <c r="AT221" s="233" t="s">
        <v>242</v>
      </c>
      <c r="AU221" s="233" t="s">
        <v>79</v>
      </c>
      <c r="AV221" s="12" t="s">
        <v>77</v>
      </c>
      <c r="AW221" s="12" t="s">
        <v>34</v>
      </c>
      <c r="AX221" s="12" t="s">
        <v>70</v>
      </c>
      <c r="AY221" s="233" t="s">
        <v>156</v>
      </c>
    </row>
    <row r="222" s="12" customFormat="1">
      <c r="B222" s="231"/>
      <c r="D222" s="232" t="s">
        <v>242</v>
      </c>
      <c r="E222" s="233" t="s">
        <v>5</v>
      </c>
      <c r="F222" s="234" t="s">
        <v>474</v>
      </c>
      <c r="H222" s="233" t="s">
        <v>5</v>
      </c>
      <c r="I222" s="235"/>
      <c r="L222" s="231"/>
      <c r="M222" s="236"/>
      <c r="N222" s="237"/>
      <c r="O222" s="237"/>
      <c r="P222" s="237"/>
      <c r="Q222" s="237"/>
      <c r="R222" s="237"/>
      <c r="S222" s="237"/>
      <c r="T222" s="238"/>
      <c r="AT222" s="233" t="s">
        <v>242</v>
      </c>
      <c r="AU222" s="233" t="s">
        <v>79</v>
      </c>
      <c r="AV222" s="12" t="s">
        <v>77</v>
      </c>
      <c r="AW222" s="12" t="s">
        <v>34</v>
      </c>
      <c r="AX222" s="12" t="s">
        <v>70</v>
      </c>
      <c r="AY222" s="233" t="s">
        <v>156</v>
      </c>
    </row>
    <row r="223" s="13" customFormat="1">
      <c r="B223" s="239"/>
      <c r="D223" s="232" t="s">
        <v>242</v>
      </c>
      <c r="E223" s="240" t="s">
        <v>5</v>
      </c>
      <c r="F223" s="241" t="s">
        <v>483</v>
      </c>
      <c r="H223" s="242">
        <v>411</v>
      </c>
      <c r="I223" s="243"/>
      <c r="L223" s="239"/>
      <c r="M223" s="244"/>
      <c r="N223" s="245"/>
      <c r="O223" s="245"/>
      <c r="P223" s="245"/>
      <c r="Q223" s="245"/>
      <c r="R223" s="245"/>
      <c r="S223" s="245"/>
      <c r="T223" s="246"/>
      <c r="AT223" s="240" t="s">
        <v>242</v>
      </c>
      <c r="AU223" s="240" t="s">
        <v>79</v>
      </c>
      <c r="AV223" s="13" t="s">
        <v>79</v>
      </c>
      <c r="AW223" s="13" t="s">
        <v>34</v>
      </c>
      <c r="AX223" s="13" t="s">
        <v>70</v>
      </c>
      <c r="AY223" s="240" t="s">
        <v>156</v>
      </c>
    </row>
    <row r="224" s="12" customFormat="1">
      <c r="B224" s="231"/>
      <c r="D224" s="232" t="s">
        <v>242</v>
      </c>
      <c r="E224" s="233" t="s">
        <v>5</v>
      </c>
      <c r="F224" s="234" t="s">
        <v>476</v>
      </c>
      <c r="H224" s="233" t="s">
        <v>5</v>
      </c>
      <c r="I224" s="235"/>
      <c r="L224" s="231"/>
      <c r="M224" s="236"/>
      <c r="N224" s="237"/>
      <c r="O224" s="237"/>
      <c r="P224" s="237"/>
      <c r="Q224" s="237"/>
      <c r="R224" s="237"/>
      <c r="S224" s="237"/>
      <c r="T224" s="238"/>
      <c r="AT224" s="233" t="s">
        <v>242</v>
      </c>
      <c r="AU224" s="233" t="s">
        <v>79</v>
      </c>
      <c r="AV224" s="12" t="s">
        <v>77</v>
      </c>
      <c r="AW224" s="12" t="s">
        <v>34</v>
      </c>
      <c r="AX224" s="12" t="s">
        <v>70</v>
      </c>
      <c r="AY224" s="233" t="s">
        <v>156</v>
      </c>
    </row>
    <row r="225" s="13" customFormat="1">
      <c r="B225" s="239"/>
      <c r="D225" s="232" t="s">
        <v>242</v>
      </c>
      <c r="E225" s="240" t="s">
        <v>5</v>
      </c>
      <c r="F225" s="241" t="s">
        <v>484</v>
      </c>
      <c r="H225" s="242">
        <v>174</v>
      </c>
      <c r="I225" s="243"/>
      <c r="L225" s="239"/>
      <c r="M225" s="244"/>
      <c r="N225" s="245"/>
      <c r="O225" s="245"/>
      <c r="P225" s="245"/>
      <c r="Q225" s="245"/>
      <c r="R225" s="245"/>
      <c r="S225" s="245"/>
      <c r="T225" s="246"/>
      <c r="AT225" s="240" t="s">
        <v>242</v>
      </c>
      <c r="AU225" s="240" t="s">
        <v>79</v>
      </c>
      <c r="AV225" s="13" t="s">
        <v>79</v>
      </c>
      <c r="AW225" s="13" t="s">
        <v>34</v>
      </c>
      <c r="AX225" s="13" t="s">
        <v>70</v>
      </c>
      <c r="AY225" s="240" t="s">
        <v>156</v>
      </c>
    </row>
    <row r="226" s="14" customFormat="1">
      <c r="B226" s="247"/>
      <c r="D226" s="232" t="s">
        <v>242</v>
      </c>
      <c r="E226" s="248" t="s">
        <v>5</v>
      </c>
      <c r="F226" s="249" t="s">
        <v>249</v>
      </c>
      <c r="H226" s="250">
        <v>585</v>
      </c>
      <c r="I226" s="251"/>
      <c r="L226" s="247"/>
      <c r="M226" s="252"/>
      <c r="N226" s="253"/>
      <c r="O226" s="253"/>
      <c r="P226" s="253"/>
      <c r="Q226" s="253"/>
      <c r="R226" s="253"/>
      <c r="S226" s="253"/>
      <c r="T226" s="254"/>
      <c r="AT226" s="248" t="s">
        <v>242</v>
      </c>
      <c r="AU226" s="248" t="s">
        <v>79</v>
      </c>
      <c r="AV226" s="14" t="s">
        <v>169</v>
      </c>
      <c r="AW226" s="14" t="s">
        <v>34</v>
      </c>
      <c r="AX226" s="14" t="s">
        <v>77</v>
      </c>
      <c r="AY226" s="248" t="s">
        <v>156</v>
      </c>
    </row>
    <row r="227" s="1" customFormat="1" ht="25.5" customHeight="1">
      <c r="B227" s="213"/>
      <c r="C227" s="214" t="s">
        <v>485</v>
      </c>
      <c r="D227" s="214" t="s">
        <v>159</v>
      </c>
      <c r="E227" s="215" t="s">
        <v>486</v>
      </c>
      <c r="F227" s="216" t="s">
        <v>487</v>
      </c>
      <c r="G227" s="217" t="s">
        <v>280</v>
      </c>
      <c r="H227" s="218">
        <v>573</v>
      </c>
      <c r="I227" s="219"/>
      <c r="J227" s="220">
        <f>ROUND(I227*H227,2)</f>
        <v>0</v>
      </c>
      <c r="K227" s="216" t="s">
        <v>163</v>
      </c>
      <c r="L227" s="47"/>
      <c r="M227" s="221" t="s">
        <v>5</v>
      </c>
      <c r="N227" s="222" t="s">
        <v>41</v>
      </c>
      <c r="O227" s="48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AR227" s="25" t="s">
        <v>169</v>
      </c>
      <c r="AT227" s="25" t="s">
        <v>159</v>
      </c>
      <c r="AU227" s="25" t="s">
        <v>79</v>
      </c>
      <c r="AY227" s="25" t="s">
        <v>156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25" t="s">
        <v>77</v>
      </c>
      <c r="BK227" s="225">
        <f>ROUND(I227*H227,2)</f>
        <v>0</v>
      </c>
      <c r="BL227" s="25" t="s">
        <v>169</v>
      </c>
      <c r="BM227" s="25" t="s">
        <v>488</v>
      </c>
    </row>
    <row r="228" s="12" customFormat="1">
      <c r="B228" s="231"/>
      <c r="D228" s="232" t="s">
        <v>242</v>
      </c>
      <c r="E228" s="233" t="s">
        <v>5</v>
      </c>
      <c r="F228" s="234" t="s">
        <v>489</v>
      </c>
      <c r="H228" s="233" t="s">
        <v>5</v>
      </c>
      <c r="I228" s="235"/>
      <c r="L228" s="231"/>
      <c r="M228" s="236"/>
      <c r="N228" s="237"/>
      <c r="O228" s="237"/>
      <c r="P228" s="237"/>
      <c r="Q228" s="237"/>
      <c r="R228" s="237"/>
      <c r="S228" s="237"/>
      <c r="T228" s="238"/>
      <c r="AT228" s="233" t="s">
        <v>242</v>
      </c>
      <c r="AU228" s="233" t="s">
        <v>79</v>
      </c>
      <c r="AV228" s="12" t="s">
        <v>77</v>
      </c>
      <c r="AW228" s="12" t="s">
        <v>34</v>
      </c>
      <c r="AX228" s="12" t="s">
        <v>70</v>
      </c>
      <c r="AY228" s="233" t="s">
        <v>156</v>
      </c>
    </row>
    <row r="229" s="12" customFormat="1">
      <c r="B229" s="231"/>
      <c r="D229" s="232" t="s">
        <v>242</v>
      </c>
      <c r="E229" s="233" t="s">
        <v>5</v>
      </c>
      <c r="F229" s="234" t="s">
        <v>474</v>
      </c>
      <c r="H229" s="233" t="s">
        <v>5</v>
      </c>
      <c r="I229" s="235"/>
      <c r="L229" s="231"/>
      <c r="M229" s="236"/>
      <c r="N229" s="237"/>
      <c r="O229" s="237"/>
      <c r="P229" s="237"/>
      <c r="Q229" s="237"/>
      <c r="R229" s="237"/>
      <c r="S229" s="237"/>
      <c r="T229" s="238"/>
      <c r="AT229" s="233" t="s">
        <v>242</v>
      </c>
      <c r="AU229" s="233" t="s">
        <v>79</v>
      </c>
      <c r="AV229" s="12" t="s">
        <v>77</v>
      </c>
      <c r="AW229" s="12" t="s">
        <v>34</v>
      </c>
      <c r="AX229" s="12" t="s">
        <v>70</v>
      </c>
      <c r="AY229" s="233" t="s">
        <v>156</v>
      </c>
    </row>
    <row r="230" s="13" customFormat="1">
      <c r="B230" s="239"/>
      <c r="D230" s="232" t="s">
        <v>242</v>
      </c>
      <c r="E230" s="240" t="s">
        <v>5</v>
      </c>
      <c r="F230" s="241" t="s">
        <v>490</v>
      </c>
      <c r="H230" s="242">
        <v>405</v>
      </c>
      <c r="I230" s="243"/>
      <c r="L230" s="239"/>
      <c r="M230" s="244"/>
      <c r="N230" s="245"/>
      <c r="O230" s="245"/>
      <c r="P230" s="245"/>
      <c r="Q230" s="245"/>
      <c r="R230" s="245"/>
      <c r="S230" s="245"/>
      <c r="T230" s="246"/>
      <c r="AT230" s="240" t="s">
        <v>242</v>
      </c>
      <c r="AU230" s="240" t="s">
        <v>79</v>
      </c>
      <c r="AV230" s="13" t="s">
        <v>79</v>
      </c>
      <c r="AW230" s="13" t="s">
        <v>34</v>
      </c>
      <c r="AX230" s="13" t="s">
        <v>70</v>
      </c>
      <c r="AY230" s="240" t="s">
        <v>156</v>
      </c>
    </row>
    <row r="231" s="12" customFormat="1">
      <c r="B231" s="231"/>
      <c r="D231" s="232" t="s">
        <v>242</v>
      </c>
      <c r="E231" s="233" t="s">
        <v>5</v>
      </c>
      <c r="F231" s="234" t="s">
        <v>476</v>
      </c>
      <c r="H231" s="233" t="s">
        <v>5</v>
      </c>
      <c r="I231" s="235"/>
      <c r="L231" s="231"/>
      <c r="M231" s="236"/>
      <c r="N231" s="237"/>
      <c r="O231" s="237"/>
      <c r="P231" s="237"/>
      <c r="Q231" s="237"/>
      <c r="R231" s="237"/>
      <c r="S231" s="237"/>
      <c r="T231" s="238"/>
      <c r="AT231" s="233" t="s">
        <v>242</v>
      </c>
      <c r="AU231" s="233" t="s">
        <v>79</v>
      </c>
      <c r="AV231" s="12" t="s">
        <v>77</v>
      </c>
      <c r="AW231" s="12" t="s">
        <v>34</v>
      </c>
      <c r="AX231" s="12" t="s">
        <v>70</v>
      </c>
      <c r="AY231" s="233" t="s">
        <v>156</v>
      </c>
    </row>
    <row r="232" s="13" customFormat="1">
      <c r="B232" s="239"/>
      <c r="D232" s="232" t="s">
        <v>242</v>
      </c>
      <c r="E232" s="240" t="s">
        <v>5</v>
      </c>
      <c r="F232" s="241" t="s">
        <v>491</v>
      </c>
      <c r="H232" s="242">
        <v>168</v>
      </c>
      <c r="I232" s="243"/>
      <c r="L232" s="239"/>
      <c r="M232" s="244"/>
      <c r="N232" s="245"/>
      <c r="O232" s="245"/>
      <c r="P232" s="245"/>
      <c r="Q232" s="245"/>
      <c r="R232" s="245"/>
      <c r="S232" s="245"/>
      <c r="T232" s="246"/>
      <c r="AT232" s="240" t="s">
        <v>242</v>
      </c>
      <c r="AU232" s="240" t="s">
        <v>79</v>
      </c>
      <c r="AV232" s="13" t="s">
        <v>79</v>
      </c>
      <c r="AW232" s="13" t="s">
        <v>34</v>
      </c>
      <c r="AX232" s="13" t="s">
        <v>70</v>
      </c>
      <c r="AY232" s="240" t="s">
        <v>156</v>
      </c>
    </row>
    <row r="233" s="14" customFormat="1">
      <c r="B233" s="247"/>
      <c r="D233" s="232" t="s">
        <v>242</v>
      </c>
      <c r="E233" s="248" t="s">
        <v>5</v>
      </c>
      <c r="F233" s="249" t="s">
        <v>249</v>
      </c>
      <c r="H233" s="250">
        <v>573</v>
      </c>
      <c r="I233" s="251"/>
      <c r="L233" s="247"/>
      <c r="M233" s="252"/>
      <c r="N233" s="253"/>
      <c r="O233" s="253"/>
      <c r="P233" s="253"/>
      <c r="Q233" s="253"/>
      <c r="R233" s="253"/>
      <c r="S233" s="253"/>
      <c r="T233" s="254"/>
      <c r="AT233" s="248" t="s">
        <v>242</v>
      </c>
      <c r="AU233" s="248" t="s">
        <v>79</v>
      </c>
      <c r="AV233" s="14" t="s">
        <v>169</v>
      </c>
      <c r="AW233" s="14" t="s">
        <v>34</v>
      </c>
      <c r="AX233" s="14" t="s">
        <v>77</v>
      </c>
      <c r="AY233" s="248" t="s">
        <v>156</v>
      </c>
    </row>
    <row r="234" s="1" customFormat="1" ht="25.5" customHeight="1">
      <c r="B234" s="213"/>
      <c r="C234" s="214" t="s">
        <v>492</v>
      </c>
      <c r="D234" s="214" t="s">
        <v>159</v>
      </c>
      <c r="E234" s="215" t="s">
        <v>493</v>
      </c>
      <c r="F234" s="216" t="s">
        <v>494</v>
      </c>
      <c r="G234" s="217" t="s">
        <v>280</v>
      </c>
      <c r="H234" s="218">
        <v>148</v>
      </c>
      <c r="I234" s="219"/>
      <c r="J234" s="220">
        <f>ROUND(I234*H234,2)</f>
        <v>0</v>
      </c>
      <c r="K234" s="216" t="s">
        <v>163</v>
      </c>
      <c r="L234" s="47"/>
      <c r="M234" s="221" t="s">
        <v>5</v>
      </c>
      <c r="N234" s="222" t="s">
        <v>41</v>
      </c>
      <c r="O234" s="48"/>
      <c r="P234" s="223">
        <f>O234*H234</f>
        <v>0</v>
      </c>
      <c r="Q234" s="223">
        <v>0.32400000000000001</v>
      </c>
      <c r="R234" s="223">
        <f>Q234*H234</f>
        <v>47.951999999999998</v>
      </c>
      <c r="S234" s="223">
        <v>0</v>
      </c>
      <c r="T234" s="224">
        <f>S234*H234</f>
        <v>0</v>
      </c>
      <c r="AR234" s="25" t="s">
        <v>169</v>
      </c>
      <c r="AT234" s="25" t="s">
        <v>159</v>
      </c>
      <c r="AU234" s="25" t="s">
        <v>79</v>
      </c>
      <c r="AY234" s="25" t="s">
        <v>156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25" t="s">
        <v>77</v>
      </c>
      <c r="BK234" s="225">
        <f>ROUND(I234*H234,2)</f>
        <v>0</v>
      </c>
      <c r="BL234" s="25" t="s">
        <v>169</v>
      </c>
      <c r="BM234" s="25" t="s">
        <v>495</v>
      </c>
    </row>
    <row r="235" s="1" customFormat="1" ht="25.5" customHeight="1">
      <c r="B235" s="213"/>
      <c r="C235" s="214" t="s">
        <v>496</v>
      </c>
      <c r="D235" s="214" t="s">
        <v>159</v>
      </c>
      <c r="E235" s="215" t="s">
        <v>497</v>
      </c>
      <c r="F235" s="216" t="s">
        <v>498</v>
      </c>
      <c r="G235" s="217" t="s">
        <v>280</v>
      </c>
      <c r="H235" s="218">
        <v>585</v>
      </c>
      <c r="I235" s="219"/>
      <c r="J235" s="220">
        <f>ROUND(I235*H235,2)</f>
        <v>0</v>
      </c>
      <c r="K235" s="216" t="s">
        <v>163</v>
      </c>
      <c r="L235" s="47"/>
      <c r="M235" s="221" t="s">
        <v>5</v>
      </c>
      <c r="N235" s="222" t="s">
        <v>41</v>
      </c>
      <c r="O235" s="48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AR235" s="25" t="s">
        <v>169</v>
      </c>
      <c r="AT235" s="25" t="s">
        <v>159</v>
      </c>
      <c r="AU235" s="25" t="s">
        <v>79</v>
      </c>
      <c r="AY235" s="25" t="s">
        <v>156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25" t="s">
        <v>77</v>
      </c>
      <c r="BK235" s="225">
        <f>ROUND(I235*H235,2)</f>
        <v>0</v>
      </c>
      <c r="BL235" s="25" t="s">
        <v>169</v>
      </c>
      <c r="BM235" s="25" t="s">
        <v>499</v>
      </c>
    </row>
    <row r="236" s="12" customFormat="1">
      <c r="B236" s="231"/>
      <c r="D236" s="232" t="s">
        <v>242</v>
      </c>
      <c r="E236" s="233" t="s">
        <v>5</v>
      </c>
      <c r="F236" s="234" t="s">
        <v>500</v>
      </c>
      <c r="H236" s="233" t="s">
        <v>5</v>
      </c>
      <c r="I236" s="235"/>
      <c r="L236" s="231"/>
      <c r="M236" s="236"/>
      <c r="N236" s="237"/>
      <c r="O236" s="237"/>
      <c r="P236" s="237"/>
      <c r="Q236" s="237"/>
      <c r="R236" s="237"/>
      <c r="S236" s="237"/>
      <c r="T236" s="238"/>
      <c r="AT236" s="233" t="s">
        <v>242</v>
      </c>
      <c r="AU236" s="233" t="s">
        <v>79</v>
      </c>
      <c r="AV236" s="12" t="s">
        <v>77</v>
      </c>
      <c r="AW236" s="12" t="s">
        <v>34</v>
      </c>
      <c r="AX236" s="12" t="s">
        <v>70</v>
      </c>
      <c r="AY236" s="233" t="s">
        <v>156</v>
      </c>
    </row>
    <row r="237" s="12" customFormat="1">
      <c r="B237" s="231"/>
      <c r="D237" s="232" t="s">
        <v>242</v>
      </c>
      <c r="E237" s="233" t="s">
        <v>5</v>
      </c>
      <c r="F237" s="234" t="s">
        <v>474</v>
      </c>
      <c r="H237" s="233" t="s">
        <v>5</v>
      </c>
      <c r="I237" s="235"/>
      <c r="L237" s="231"/>
      <c r="M237" s="236"/>
      <c r="N237" s="237"/>
      <c r="O237" s="237"/>
      <c r="P237" s="237"/>
      <c r="Q237" s="237"/>
      <c r="R237" s="237"/>
      <c r="S237" s="237"/>
      <c r="T237" s="238"/>
      <c r="AT237" s="233" t="s">
        <v>242</v>
      </c>
      <c r="AU237" s="233" t="s">
        <v>79</v>
      </c>
      <c r="AV237" s="12" t="s">
        <v>77</v>
      </c>
      <c r="AW237" s="12" t="s">
        <v>34</v>
      </c>
      <c r="AX237" s="12" t="s">
        <v>70</v>
      </c>
      <c r="AY237" s="233" t="s">
        <v>156</v>
      </c>
    </row>
    <row r="238" s="13" customFormat="1">
      <c r="B238" s="239"/>
      <c r="D238" s="232" t="s">
        <v>242</v>
      </c>
      <c r="E238" s="240" t="s">
        <v>5</v>
      </c>
      <c r="F238" s="241" t="s">
        <v>483</v>
      </c>
      <c r="H238" s="242">
        <v>411</v>
      </c>
      <c r="I238" s="243"/>
      <c r="L238" s="239"/>
      <c r="M238" s="244"/>
      <c r="N238" s="245"/>
      <c r="O238" s="245"/>
      <c r="P238" s="245"/>
      <c r="Q238" s="245"/>
      <c r="R238" s="245"/>
      <c r="S238" s="245"/>
      <c r="T238" s="246"/>
      <c r="AT238" s="240" t="s">
        <v>242</v>
      </c>
      <c r="AU238" s="240" t="s">
        <v>79</v>
      </c>
      <c r="AV238" s="13" t="s">
        <v>79</v>
      </c>
      <c r="AW238" s="13" t="s">
        <v>34</v>
      </c>
      <c r="AX238" s="13" t="s">
        <v>70</v>
      </c>
      <c r="AY238" s="240" t="s">
        <v>156</v>
      </c>
    </row>
    <row r="239" s="12" customFormat="1">
      <c r="B239" s="231"/>
      <c r="D239" s="232" t="s">
        <v>242</v>
      </c>
      <c r="E239" s="233" t="s">
        <v>5</v>
      </c>
      <c r="F239" s="234" t="s">
        <v>476</v>
      </c>
      <c r="H239" s="233" t="s">
        <v>5</v>
      </c>
      <c r="I239" s="235"/>
      <c r="L239" s="231"/>
      <c r="M239" s="236"/>
      <c r="N239" s="237"/>
      <c r="O239" s="237"/>
      <c r="P239" s="237"/>
      <c r="Q239" s="237"/>
      <c r="R239" s="237"/>
      <c r="S239" s="237"/>
      <c r="T239" s="238"/>
      <c r="AT239" s="233" t="s">
        <v>242</v>
      </c>
      <c r="AU239" s="233" t="s">
        <v>79</v>
      </c>
      <c r="AV239" s="12" t="s">
        <v>77</v>
      </c>
      <c r="AW239" s="12" t="s">
        <v>34</v>
      </c>
      <c r="AX239" s="12" t="s">
        <v>70</v>
      </c>
      <c r="AY239" s="233" t="s">
        <v>156</v>
      </c>
    </row>
    <row r="240" s="13" customFormat="1">
      <c r="B240" s="239"/>
      <c r="D240" s="232" t="s">
        <v>242</v>
      </c>
      <c r="E240" s="240" t="s">
        <v>5</v>
      </c>
      <c r="F240" s="241" t="s">
        <v>484</v>
      </c>
      <c r="H240" s="242">
        <v>174</v>
      </c>
      <c r="I240" s="243"/>
      <c r="L240" s="239"/>
      <c r="M240" s="244"/>
      <c r="N240" s="245"/>
      <c r="O240" s="245"/>
      <c r="P240" s="245"/>
      <c r="Q240" s="245"/>
      <c r="R240" s="245"/>
      <c r="S240" s="245"/>
      <c r="T240" s="246"/>
      <c r="AT240" s="240" t="s">
        <v>242</v>
      </c>
      <c r="AU240" s="240" t="s">
        <v>79</v>
      </c>
      <c r="AV240" s="13" t="s">
        <v>79</v>
      </c>
      <c r="AW240" s="13" t="s">
        <v>34</v>
      </c>
      <c r="AX240" s="13" t="s">
        <v>70</v>
      </c>
      <c r="AY240" s="240" t="s">
        <v>156</v>
      </c>
    </row>
    <row r="241" s="14" customFormat="1">
      <c r="B241" s="247"/>
      <c r="D241" s="232" t="s">
        <v>242</v>
      </c>
      <c r="E241" s="248" t="s">
        <v>5</v>
      </c>
      <c r="F241" s="249" t="s">
        <v>249</v>
      </c>
      <c r="H241" s="250">
        <v>585</v>
      </c>
      <c r="I241" s="251"/>
      <c r="L241" s="247"/>
      <c r="M241" s="252"/>
      <c r="N241" s="253"/>
      <c r="O241" s="253"/>
      <c r="P241" s="253"/>
      <c r="Q241" s="253"/>
      <c r="R241" s="253"/>
      <c r="S241" s="253"/>
      <c r="T241" s="254"/>
      <c r="AT241" s="248" t="s">
        <v>242</v>
      </c>
      <c r="AU241" s="248" t="s">
        <v>79</v>
      </c>
      <c r="AV241" s="14" t="s">
        <v>169</v>
      </c>
      <c r="AW241" s="14" t="s">
        <v>34</v>
      </c>
      <c r="AX241" s="14" t="s">
        <v>77</v>
      </c>
      <c r="AY241" s="248" t="s">
        <v>156</v>
      </c>
    </row>
    <row r="242" s="1" customFormat="1" ht="25.5" customHeight="1">
      <c r="B242" s="213"/>
      <c r="C242" s="214" t="s">
        <v>501</v>
      </c>
      <c r="D242" s="214" t="s">
        <v>159</v>
      </c>
      <c r="E242" s="215" t="s">
        <v>502</v>
      </c>
      <c r="F242" s="216" t="s">
        <v>503</v>
      </c>
      <c r="G242" s="217" t="s">
        <v>280</v>
      </c>
      <c r="H242" s="218">
        <v>1906</v>
      </c>
      <c r="I242" s="219"/>
      <c r="J242" s="220">
        <f>ROUND(I242*H242,2)</f>
        <v>0</v>
      </c>
      <c r="K242" s="216" t="s">
        <v>163</v>
      </c>
      <c r="L242" s="47"/>
      <c r="M242" s="221" t="s">
        <v>5</v>
      </c>
      <c r="N242" s="222" t="s">
        <v>41</v>
      </c>
      <c r="O242" s="48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5" t="s">
        <v>169</v>
      </c>
      <c r="AT242" s="25" t="s">
        <v>159</v>
      </c>
      <c r="AU242" s="25" t="s">
        <v>79</v>
      </c>
      <c r="AY242" s="25" t="s">
        <v>156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5" t="s">
        <v>77</v>
      </c>
      <c r="BK242" s="225">
        <f>ROUND(I242*H242,2)</f>
        <v>0</v>
      </c>
      <c r="BL242" s="25" t="s">
        <v>169</v>
      </c>
      <c r="BM242" s="25" t="s">
        <v>504</v>
      </c>
    </row>
    <row r="243" s="12" customFormat="1">
      <c r="B243" s="231"/>
      <c r="D243" s="232" t="s">
        <v>242</v>
      </c>
      <c r="E243" s="233" t="s">
        <v>5</v>
      </c>
      <c r="F243" s="234" t="s">
        <v>505</v>
      </c>
      <c r="H243" s="233" t="s">
        <v>5</v>
      </c>
      <c r="I243" s="235"/>
      <c r="L243" s="231"/>
      <c r="M243" s="236"/>
      <c r="N243" s="237"/>
      <c r="O243" s="237"/>
      <c r="P243" s="237"/>
      <c r="Q243" s="237"/>
      <c r="R243" s="237"/>
      <c r="S243" s="237"/>
      <c r="T243" s="238"/>
      <c r="AT243" s="233" t="s">
        <v>242</v>
      </c>
      <c r="AU243" s="233" t="s">
        <v>79</v>
      </c>
      <c r="AV243" s="12" t="s">
        <v>77</v>
      </c>
      <c r="AW243" s="12" t="s">
        <v>34</v>
      </c>
      <c r="AX243" s="12" t="s">
        <v>70</v>
      </c>
      <c r="AY243" s="233" t="s">
        <v>156</v>
      </c>
    </row>
    <row r="244" s="13" customFormat="1">
      <c r="B244" s="239"/>
      <c r="D244" s="232" t="s">
        <v>242</v>
      </c>
      <c r="E244" s="240" t="s">
        <v>5</v>
      </c>
      <c r="F244" s="241" t="s">
        <v>506</v>
      </c>
      <c r="H244" s="242">
        <v>940</v>
      </c>
      <c r="I244" s="243"/>
      <c r="L244" s="239"/>
      <c r="M244" s="244"/>
      <c r="N244" s="245"/>
      <c r="O244" s="245"/>
      <c r="P244" s="245"/>
      <c r="Q244" s="245"/>
      <c r="R244" s="245"/>
      <c r="S244" s="245"/>
      <c r="T244" s="246"/>
      <c r="AT244" s="240" t="s">
        <v>242</v>
      </c>
      <c r="AU244" s="240" t="s">
        <v>79</v>
      </c>
      <c r="AV244" s="13" t="s">
        <v>79</v>
      </c>
      <c r="AW244" s="13" t="s">
        <v>34</v>
      </c>
      <c r="AX244" s="13" t="s">
        <v>70</v>
      </c>
      <c r="AY244" s="240" t="s">
        <v>156</v>
      </c>
    </row>
    <row r="245" s="12" customFormat="1">
      <c r="B245" s="231"/>
      <c r="D245" s="232" t="s">
        <v>242</v>
      </c>
      <c r="E245" s="233" t="s">
        <v>5</v>
      </c>
      <c r="F245" s="234" t="s">
        <v>507</v>
      </c>
      <c r="H245" s="233" t="s">
        <v>5</v>
      </c>
      <c r="I245" s="235"/>
      <c r="L245" s="231"/>
      <c r="M245" s="236"/>
      <c r="N245" s="237"/>
      <c r="O245" s="237"/>
      <c r="P245" s="237"/>
      <c r="Q245" s="237"/>
      <c r="R245" s="237"/>
      <c r="S245" s="237"/>
      <c r="T245" s="238"/>
      <c r="AT245" s="233" t="s">
        <v>242</v>
      </c>
      <c r="AU245" s="233" t="s">
        <v>79</v>
      </c>
      <c r="AV245" s="12" t="s">
        <v>77</v>
      </c>
      <c r="AW245" s="12" t="s">
        <v>34</v>
      </c>
      <c r="AX245" s="12" t="s">
        <v>70</v>
      </c>
      <c r="AY245" s="233" t="s">
        <v>156</v>
      </c>
    </row>
    <row r="246" s="13" customFormat="1">
      <c r="B246" s="239"/>
      <c r="D246" s="232" t="s">
        <v>242</v>
      </c>
      <c r="E246" s="240" t="s">
        <v>5</v>
      </c>
      <c r="F246" s="241" t="s">
        <v>508</v>
      </c>
      <c r="H246" s="242">
        <v>966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242</v>
      </c>
      <c r="AU246" s="240" t="s">
        <v>79</v>
      </c>
      <c r="AV246" s="13" t="s">
        <v>79</v>
      </c>
      <c r="AW246" s="13" t="s">
        <v>34</v>
      </c>
      <c r="AX246" s="13" t="s">
        <v>70</v>
      </c>
      <c r="AY246" s="240" t="s">
        <v>156</v>
      </c>
    </row>
    <row r="247" s="14" customFormat="1">
      <c r="B247" s="247"/>
      <c r="D247" s="232" t="s">
        <v>242</v>
      </c>
      <c r="E247" s="248" t="s">
        <v>5</v>
      </c>
      <c r="F247" s="249" t="s">
        <v>249</v>
      </c>
      <c r="H247" s="250">
        <v>1906</v>
      </c>
      <c r="I247" s="251"/>
      <c r="L247" s="247"/>
      <c r="M247" s="252"/>
      <c r="N247" s="253"/>
      <c r="O247" s="253"/>
      <c r="P247" s="253"/>
      <c r="Q247" s="253"/>
      <c r="R247" s="253"/>
      <c r="S247" s="253"/>
      <c r="T247" s="254"/>
      <c r="AT247" s="248" t="s">
        <v>242</v>
      </c>
      <c r="AU247" s="248" t="s">
        <v>79</v>
      </c>
      <c r="AV247" s="14" t="s">
        <v>169</v>
      </c>
      <c r="AW247" s="14" t="s">
        <v>34</v>
      </c>
      <c r="AX247" s="14" t="s">
        <v>77</v>
      </c>
      <c r="AY247" s="248" t="s">
        <v>156</v>
      </c>
    </row>
    <row r="248" s="1" customFormat="1" ht="38.25" customHeight="1">
      <c r="B248" s="213"/>
      <c r="C248" s="214" t="s">
        <v>509</v>
      </c>
      <c r="D248" s="214" t="s">
        <v>159</v>
      </c>
      <c r="E248" s="215" t="s">
        <v>510</v>
      </c>
      <c r="F248" s="216" t="s">
        <v>511</v>
      </c>
      <c r="G248" s="217" t="s">
        <v>280</v>
      </c>
      <c r="H248" s="218">
        <v>940</v>
      </c>
      <c r="I248" s="219"/>
      <c r="J248" s="220">
        <f>ROUND(I248*H248,2)</f>
        <v>0</v>
      </c>
      <c r="K248" s="216" t="s">
        <v>163</v>
      </c>
      <c r="L248" s="47"/>
      <c r="M248" s="221" t="s">
        <v>5</v>
      </c>
      <c r="N248" s="222" t="s">
        <v>41</v>
      </c>
      <c r="O248" s="48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AR248" s="25" t="s">
        <v>169</v>
      </c>
      <c r="AT248" s="25" t="s">
        <v>159</v>
      </c>
      <c r="AU248" s="25" t="s">
        <v>79</v>
      </c>
      <c r="AY248" s="25" t="s">
        <v>156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25" t="s">
        <v>77</v>
      </c>
      <c r="BK248" s="225">
        <f>ROUND(I248*H248,2)</f>
        <v>0</v>
      </c>
      <c r="BL248" s="25" t="s">
        <v>169</v>
      </c>
      <c r="BM248" s="25" t="s">
        <v>512</v>
      </c>
    </row>
    <row r="249" s="12" customFormat="1">
      <c r="B249" s="231"/>
      <c r="D249" s="232" t="s">
        <v>242</v>
      </c>
      <c r="E249" s="233" t="s">
        <v>5</v>
      </c>
      <c r="F249" s="234" t="s">
        <v>513</v>
      </c>
      <c r="H249" s="233" t="s">
        <v>5</v>
      </c>
      <c r="I249" s="235"/>
      <c r="L249" s="231"/>
      <c r="M249" s="236"/>
      <c r="N249" s="237"/>
      <c r="O249" s="237"/>
      <c r="P249" s="237"/>
      <c r="Q249" s="237"/>
      <c r="R249" s="237"/>
      <c r="S249" s="237"/>
      <c r="T249" s="238"/>
      <c r="AT249" s="233" t="s">
        <v>242</v>
      </c>
      <c r="AU249" s="233" t="s">
        <v>79</v>
      </c>
      <c r="AV249" s="12" t="s">
        <v>77</v>
      </c>
      <c r="AW249" s="12" t="s">
        <v>34</v>
      </c>
      <c r="AX249" s="12" t="s">
        <v>70</v>
      </c>
      <c r="AY249" s="233" t="s">
        <v>156</v>
      </c>
    </row>
    <row r="250" s="13" customFormat="1">
      <c r="B250" s="239"/>
      <c r="D250" s="232" t="s">
        <v>242</v>
      </c>
      <c r="E250" s="240" t="s">
        <v>5</v>
      </c>
      <c r="F250" s="241" t="s">
        <v>506</v>
      </c>
      <c r="H250" s="242">
        <v>940</v>
      </c>
      <c r="I250" s="243"/>
      <c r="L250" s="239"/>
      <c r="M250" s="244"/>
      <c r="N250" s="245"/>
      <c r="O250" s="245"/>
      <c r="P250" s="245"/>
      <c r="Q250" s="245"/>
      <c r="R250" s="245"/>
      <c r="S250" s="245"/>
      <c r="T250" s="246"/>
      <c r="AT250" s="240" t="s">
        <v>242</v>
      </c>
      <c r="AU250" s="240" t="s">
        <v>79</v>
      </c>
      <c r="AV250" s="13" t="s">
        <v>79</v>
      </c>
      <c r="AW250" s="13" t="s">
        <v>34</v>
      </c>
      <c r="AX250" s="13" t="s">
        <v>70</v>
      </c>
      <c r="AY250" s="240" t="s">
        <v>156</v>
      </c>
    </row>
    <row r="251" s="14" customFormat="1">
      <c r="B251" s="247"/>
      <c r="D251" s="232" t="s">
        <v>242</v>
      </c>
      <c r="E251" s="248" t="s">
        <v>5</v>
      </c>
      <c r="F251" s="249" t="s">
        <v>249</v>
      </c>
      <c r="H251" s="250">
        <v>940</v>
      </c>
      <c r="I251" s="251"/>
      <c r="L251" s="247"/>
      <c r="M251" s="252"/>
      <c r="N251" s="253"/>
      <c r="O251" s="253"/>
      <c r="P251" s="253"/>
      <c r="Q251" s="253"/>
      <c r="R251" s="253"/>
      <c r="S251" s="253"/>
      <c r="T251" s="254"/>
      <c r="AT251" s="248" t="s">
        <v>242</v>
      </c>
      <c r="AU251" s="248" t="s">
        <v>79</v>
      </c>
      <c r="AV251" s="14" t="s">
        <v>169</v>
      </c>
      <c r="AW251" s="14" t="s">
        <v>34</v>
      </c>
      <c r="AX251" s="14" t="s">
        <v>77</v>
      </c>
      <c r="AY251" s="248" t="s">
        <v>156</v>
      </c>
    </row>
    <row r="252" s="1" customFormat="1" ht="25.5" customHeight="1">
      <c r="B252" s="213"/>
      <c r="C252" s="214" t="s">
        <v>514</v>
      </c>
      <c r="D252" s="214" t="s">
        <v>159</v>
      </c>
      <c r="E252" s="215" t="s">
        <v>515</v>
      </c>
      <c r="F252" s="216" t="s">
        <v>516</v>
      </c>
      <c r="G252" s="217" t="s">
        <v>280</v>
      </c>
      <c r="H252" s="218">
        <v>966</v>
      </c>
      <c r="I252" s="219"/>
      <c r="J252" s="220">
        <f>ROUND(I252*H252,2)</f>
        <v>0</v>
      </c>
      <c r="K252" s="216" t="s">
        <v>5</v>
      </c>
      <c r="L252" s="47"/>
      <c r="M252" s="221" t="s">
        <v>5</v>
      </c>
      <c r="N252" s="222" t="s">
        <v>41</v>
      </c>
      <c r="O252" s="48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AR252" s="25" t="s">
        <v>169</v>
      </c>
      <c r="AT252" s="25" t="s">
        <v>159</v>
      </c>
      <c r="AU252" s="25" t="s">
        <v>79</v>
      </c>
      <c r="AY252" s="25" t="s">
        <v>156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5" t="s">
        <v>77</v>
      </c>
      <c r="BK252" s="225">
        <f>ROUND(I252*H252,2)</f>
        <v>0</v>
      </c>
      <c r="BL252" s="25" t="s">
        <v>169</v>
      </c>
      <c r="BM252" s="25" t="s">
        <v>517</v>
      </c>
    </row>
    <row r="253" s="12" customFormat="1">
      <c r="B253" s="231"/>
      <c r="D253" s="232" t="s">
        <v>242</v>
      </c>
      <c r="E253" s="233" t="s">
        <v>5</v>
      </c>
      <c r="F253" s="234" t="s">
        <v>518</v>
      </c>
      <c r="H253" s="233" t="s">
        <v>5</v>
      </c>
      <c r="I253" s="235"/>
      <c r="L253" s="231"/>
      <c r="M253" s="236"/>
      <c r="N253" s="237"/>
      <c r="O253" s="237"/>
      <c r="P253" s="237"/>
      <c r="Q253" s="237"/>
      <c r="R253" s="237"/>
      <c r="S253" s="237"/>
      <c r="T253" s="238"/>
      <c r="AT253" s="233" t="s">
        <v>242</v>
      </c>
      <c r="AU253" s="233" t="s">
        <v>79</v>
      </c>
      <c r="AV253" s="12" t="s">
        <v>77</v>
      </c>
      <c r="AW253" s="12" t="s">
        <v>34</v>
      </c>
      <c r="AX253" s="12" t="s">
        <v>70</v>
      </c>
      <c r="AY253" s="233" t="s">
        <v>156</v>
      </c>
    </row>
    <row r="254" s="13" customFormat="1">
      <c r="B254" s="239"/>
      <c r="D254" s="232" t="s">
        <v>242</v>
      </c>
      <c r="E254" s="240" t="s">
        <v>5</v>
      </c>
      <c r="F254" s="241" t="s">
        <v>508</v>
      </c>
      <c r="H254" s="242">
        <v>966</v>
      </c>
      <c r="I254" s="243"/>
      <c r="L254" s="239"/>
      <c r="M254" s="244"/>
      <c r="N254" s="245"/>
      <c r="O254" s="245"/>
      <c r="P254" s="245"/>
      <c r="Q254" s="245"/>
      <c r="R254" s="245"/>
      <c r="S254" s="245"/>
      <c r="T254" s="246"/>
      <c r="AT254" s="240" t="s">
        <v>242</v>
      </c>
      <c r="AU254" s="240" t="s">
        <v>79</v>
      </c>
      <c r="AV254" s="13" t="s">
        <v>79</v>
      </c>
      <c r="AW254" s="13" t="s">
        <v>34</v>
      </c>
      <c r="AX254" s="13" t="s">
        <v>70</v>
      </c>
      <c r="AY254" s="240" t="s">
        <v>156</v>
      </c>
    </row>
    <row r="255" s="14" customFormat="1">
      <c r="B255" s="247"/>
      <c r="D255" s="232" t="s">
        <v>242</v>
      </c>
      <c r="E255" s="248" t="s">
        <v>5</v>
      </c>
      <c r="F255" s="249" t="s">
        <v>249</v>
      </c>
      <c r="H255" s="250">
        <v>966</v>
      </c>
      <c r="I255" s="251"/>
      <c r="L255" s="247"/>
      <c r="M255" s="252"/>
      <c r="N255" s="253"/>
      <c r="O255" s="253"/>
      <c r="P255" s="253"/>
      <c r="Q255" s="253"/>
      <c r="R255" s="253"/>
      <c r="S255" s="253"/>
      <c r="T255" s="254"/>
      <c r="AT255" s="248" t="s">
        <v>242</v>
      </c>
      <c r="AU255" s="248" t="s">
        <v>79</v>
      </c>
      <c r="AV255" s="14" t="s">
        <v>169</v>
      </c>
      <c r="AW255" s="14" t="s">
        <v>34</v>
      </c>
      <c r="AX255" s="14" t="s">
        <v>77</v>
      </c>
      <c r="AY255" s="248" t="s">
        <v>156</v>
      </c>
    </row>
    <row r="256" s="1" customFormat="1" ht="51" customHeight="1">
      <c r="B256" s="213"/>
      <c r="C256" s="214" t="s">
        <v>519</v>
      </c>
      <c r="D256" s="214" t="s">
        <v>159</v>
      </c>
      <c r="E256" s="215" t="s">
        <v>520</v>
      </c>
      <c r="F256" s="216" t="s">
        <v>521</v>
      </c>
      <c r="G256" s="217" t="s">
        <v>280</v>
      </c>
      <c r="H256" s="218">
        <v>63</v>
      </c>
      <c r="I256" s="219"/>
      <c r="J256" s="220">
        <f>ROUND(I256*H256,2)</f>
        <v>0</v>
      </c>
      <c r="K256" s="216" t="s">
        <v>163</v>
      </c>
      <c r="L256" s="47"/>
      <c r="M256" s="221" t="s">
        <v>5</v>
      </c>
      <c r="N256" s="222" t="s">
        <v>41</v>
      </c>
      <c r="O256" s="48"/>
      <c r="P256" s="223">
        <f>O256*H256</f>
        <v>0</v>
      </c>
      <c r="Q256" s="223">
        <v>0.084250000000000005</v>
      </c>
      <c r="R256" s="223">
        <f>Q256*H256</f>
        <v>5.3077500000000004</v>
      </c>
      <c r="S256" s="223">
        <v>0</v>
      </c>
      <c r="T256" s="224">
        <f>S256*H256</f>
        <v>0</v>
      </c>
      <c r="AR256" s="25" t="s">
        <v>169</v>
      </c>
      <c r="AT256" s="25" t="s">
        <v>159</v>
      </c>
      <c r="AU256" s="25" t="s">
        <v>79</v>
      </c>
      <c r="AY256" s="25" t="s">
        <v>156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5" t="s">
        <v>77</v>
      </c>
      <c r="BK256" s="225">
        <f>ROUND(I256*H256,2)</f>
        <v>0</v>
      </c>
      <c r="BL256" s="25" t="s">
        <v>169</v>
      </c>
      <c r="BM256" s="25" t="s">
        <v>522</v>
      </c>
    </row>
    <row r="257" s="12" customFormat="1">
      <c r="B257" s="231"/>
      <c r="D257" s="232" t="s">
        <v>242</v>
      </c>
      <c r="E257" s="233" t="s">
        <v>5</v>
      </c>
      <c r="F257" s="234" t="s">
        <v>457</v>
      </c>
      <c r="H257" s="233" t="s">
        <v>5</v>
      </c>
      <c r="I257" s="235"/>
      <c r="L257" s="231"/>
      <c r="M257" s="236"/>
      <c r="N257" s="237"/>
      <c r="O257" s="237"/>
      <c r="P257" s="237"/>
      <c r="Q257" s="237"/>
      <c r="R257" s="237"/>
      <c r="S257" s="237"/>
      <c r="T257" s="238"/>
      <c r="AT257" s="233" t="s">
        <v>242</v>
      </c>
      <c r="AU257" s="233" t="s">
        <v>79</v>
      </c>
      <c r="AV257" s="12" t="s">
        <v>77</v>
      </c>
      <c r="AW257" s="12" t="s">
        <v>34</v>
      </c>
      <c r="AX257" s="12" t="s">
        <v>70</v>
      </c>
      <c r="AY257" s="233" t="s">
        <v>156</v>
      </c>
    </row>
    <row r="258" s="13" customFormat="1">
      <c r="B258" s="239"/>
      <c r="D258" s="232" t="s">
        <v>242</v>
      </c>
      <c r="E258" s="240" t="s">
        <v>5</v>
      </c>
      <c r="F258" s="241" t="s">
        <v>523</v>
      </c>
      <c r="H258" s="242">
        <v>63</v>
      </c>
      <c r="I258" s="243"/>
      <c r="L258" s="239"/>
      <c r="M258" s="244"/>
      <c r="N258" s="245"/>
      <c r="O258" s="245"/>
      <c r="P258" s="245"/>
      <c r="Q258" s="245"/>
      <c r="R258" s="245"/>
      <c r="S258" s="245"/>
      <c r="T258" s="246"/>
      <c r="AT258" s="240" t="s">
        <v>242</v>
      </c>
      <c r="AU258" s="240" t="s">
        <v>79</v>
      </c>
      <c r="AV258" s="13" t="s">
        <v>79</v>
      </c>
      <c r="AW258" s="13" t="s">
        <v>34</v>
      </c>
      <c r="AX258" s="13" t="s">
        <v>70</v>
      </c>
      <c r="AY258" s="240" t="s">
        <v>156</v>
      </c>
    </row>
    <row r="259" s="14" customFormat="1">
      <c r="B259" s="247"/>
      <c r="D259" s="232" t="s">
        <v>242</v>
      </c>
      <c r="E259" s="248" t="s">
        <v>5</v>
      </c>
      <c r="F259" s="249" t="s">
        <v>249</v>
      </c>
      <c r="H259" s="250">
        <v>63</v>
      </c>
      <c r="I259" s="251"/>
      <c r="L259" s="247"/>
      <c r="M259" s="252"/>
      <c r="N259" s="253"/>
      <c r="O259" s="253"/>
      <c r="P259" s="253"/>
      <c r="Q259" s="253"/>
      <c r="R259" s="253"/>
      <c r="S259" s="253"/>
      <c r="T259" s="254"/>
      <c r="AT259" s="248" t="s">
        <v>242</v>
      </c>
      <c r="AU259" s="248" t="s">
        <v>79</v>
      </c>
      <c r="AV259" s="14" t="s">
        <v>169</v>
      </c>
      <c r="AW259" s="14" t="s">
        <v>34</v>
      </c>
      <c r="AX259" s="14" t="s">
        <v>77</v>
      </c>
      <c r="AY259" s="248" t="s">
        <v>156</v>
      </c>
    </row>
    <row r="260" s="1" customFormat="1" ht="16.5" customHeight="1">
      <c r="B260" s="213"/>
      <c r="C260" s="255" t="s">
        <v>524</v>
      </c>
      <c r="D260" s="255" t="s">
        <v>272</v>
      </c>
      <c r="E260" s="256" t="s">
        <v>525</v>
      </c>
      <c r="F260" s="257" t="s">
        <v>526</v>
      </c>
      <c r="G260" s="258" t="s">
        <v>280</v>
      </c>
      <c r="H260" s="259">
        <v>59.159999999999997</v>
      </c>
      <c r="I260" s="260"/>
      <c r="J260" s="261">
        <f>ROUND(I260*H260,2)</f>
        <v>0</v>
      </c>
      <c r="K260" s="257" t="s">
        <v>163</v>
      </c>
      <c r="L260" s="262"/>
      <c r="M260" s="263" t="s">
        <v>5</v>
      </c>
      <c r="N260" s="264" t="s">
        <v>41</v>
      </c>
      <c r="O260" s="48"/>
      <c r="P260" s="223">
        <f>O260*H260</f>
        <v>0</v>
      </c>
      <c r="Q260" s="223">
        <v>0.14000000000000001</v>
      </c>
      <c r="R260" s="223">
        <f>Q260*H260</f>
        <v>8.2824000000000009</v>
      </c>
      <c r="S260" s="223">
        <v>0</v>
      </c>
      <c r="T260" s="224">
        <f>S260*H260</f>
        <v>0</v>
      </c>
      <c r="AR260" s="25" t="s">
        <v>275</v>
      </c>
      <c r="AT260" s="25" t="s">
        <v>272</v>
      </c>
      <c r="AU260" s="25" t="s">
        <v>79</v>
      </c>
      <c r="AY260" s="25" t="s">
        <v>156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5" t="s">
        <v>77</v>
      </c>
      <c r="BK260" s="225">
        <f>ROUND(I260*H260,2)</f>
        <v>0</v>
      </c>
      <c r="BL260" s="25" t="s">
        <v>169</v>
      </c>
      <c r="BM260" s="25" t="s">
        <v>527</v>
      </c>
    </row>
    <row r="261" s="1" customFormat="1">
      <c r="B261" s="47"/>
      <c r="D261" s="232" t="s">
        <v>308</v>
      </c>
      <c r="F261" s="265" t="s">
        <v>528</v>
      </c>
      <c r="I261" s="187"/>
      <c r="L261" s="47"/>
      <c r="M261" s="266"/>
      <c r="N261" s="48"/>
      <c r="O261" s="48"/>
      <c r="P261" s="48"/>
      <c r="Q261" s="48"/>
      <c r="R261" s="48"/>
      <c r="S261" s="48"/>
      <c r="T261" s="86"/>
      <c r="AT261" s="25" t="s">
        <v>308</v>
      </c>
      <c r="AU261" s="25" t="s">
        <v>79</v>
      </c>
    </row>
    <row r="262" s="13" customFormat="1">
      <c r="B262" s="239"/>
      <c r="D262" s="232" t="s">
        <v>242</v>
      </c>
      <c r="E262" s="240" t="s">
        <v>5</v>
      </c>
      <c r="F262" s="241" t="s">
        <v>529</v>
      </c>
      <c r="H262" s="242">
        <v>59.159999999999997</v>
      </c>
      <c r="I262" s="243"/>
      <c r="L262" s="239"/>
      <c r="M262" s="244"/>
      <c r="N262" s="245"/>
      <c r="O262" s="245"/>
      <c r="P262" s="245"/>
      <c r="Q262" s="245"/>
      <c r="R262" s="245"/>
      <c r="S262" s="245"/>
      <c r="T262" s="246"/>
      <c r="AT262" s="240" t="s">
        <v>242</v>
      </c>
      <c r="AU262" s="240" t="s">
        <v>79</v>
      </c>
      <c r="AV262" s="13" t="s">
        <v>79</v>
      </c>
      <c r="AW262" s="13" t="s">
        <v>34</v>
      </c>
      <c r="AX262" s="13" t="s">
        <v>70</v>
      </c>
      <c r="AY262" s="240" t="s">
        <v>156</v>
      </c>
    </row>
    <row r="263" s="14" customFormat="1">
      <c r="B263" s="247"/>
      <c r="D263" s="232" t="s">
        <v>242</v>
      </c>
      <c r="E263" s="248" t="s">
        <v>5</v>
      </c>
      <c r="F263" s="249" t="s">
        <v>249</v>
      </c>
      <c r="H263" s="250">
        <v>59.159999999999997</v>
      </c>
      <c r="I263" s="251"/>
      <c r="L263" s="247"/>
      <c r="M263" s="252"/>
      <c r="N263" s="253"/>
      <c r="O263" s="253"/>
      <c r="P263" s="253"/>
      <c r="Q263" s="253"/>
      <c r="R263" s="253"/>
      <c r="S263" s="253"/>
      <c r="T263" s="254"/>
      <c r="AT263" s="248" t="s">
        <v>242</v>
      </c>
      <c r="AU263" s="248" t="s">
        <v>79</v>
      </c>
      <c r="AV263" s="14" t="s">
        <v>169</v>
      </c>
      <c r="AW263" s="14" t="s">
        <v>34</v>
      </c>
      <c r="AX263" s="14" t="s">
        <v>77</v>
      </c>
      <c r="AY263" s="248" t="s">
        <v>156</v>
      </c>
    </row>
    <row r="264" s="1" customFormat="1" ht="16.5" customHeight="1">
      <c r="B264" s="213"/>
      <c r="C264" s="255" t="s">
        <v>530</v>
      </c>
      <c r="D264" s="255" t="s">
        <v>272</v>
      </c>
      <c r="E264" s="256" t="s">
        <v>531</v>
      </c>
      <c r="F264" s="257" t="s">
        <v>532</v>
      </c>
      <c r="G264" s="258" t="s">
        <v>280</v>
      </c>
      <c r="H264" s="259">
        <v>5.0999999999999996</v>
      </c>
      <c r="I264" s="260"/>
      <c r="J264" s="261">
        <f>ROUND(I264*H264,2)</f>
        <v>0</v>
      </c>
      <c r="K264" s="257" t="s">
        <v>163</v>
      </c>
      <c r="L264" s="262"/>
      <c r="M264" s="263" t="s">
        <v>5</v>
      </c>
      <c r="N264" s="264" t="s">
        <v>41</v>
      </c>
      <c r="O264" s="48"/>
      <c r="P264" s="223">
        <f>O264*H264</f>
        <v>0</v>
      </c>
      <c r="Q264" s="223">
        <v>0.13</v>
      </c>
      <c r="R264" s="223">
        <f>Q264*H264</f>
        <v>0.66299999999999992</v>
      </c>
      <c r="S264" s="223">
        <v>0</v>
      </c>
      <c r="T264" s="224">
        <f>S264*H264</f>
        <v>0</v>
      </c>
      <c r="AR264" s="25" t="s">
        <v>275</v>
      </c>
      <c r="AT264" s="25" t="s">
        <v>272</v>
      </c>
      <c r="AU264" s="25" t="s">
        <v>79</v>
      </c>
      <c r="AY264" s="25" t="s">
        <v>156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25" t="s">
        <v>77</v>
      </c>
      <c r="BK264" s="225">
        <f>ROUND(I264*H264,2)</f>
        <v>0</v>
      </c>
      <c r="BL264" s="25" t="s">
        <v>169</v>
      </c>
      <c r="BM264" s="25" t="s">
        <v>533</v>
      </c>
    </row>
    <row r="265" s="1" customFormat="1">
      <c r="B265" s="47"/>
      <c r="D265" s="232" t="s">
        <v>308</v>
      </c>
      <c r="F265" s="265" t="s">
        <v>528</v>
      </c>
      <c r="I265" s="187"/>
      <c r="L265" s="47"/>
      <c r="M265" s="266"/>
      <c r="N265" s="48"/>
      <c r="O265" s="48"/>
      <c r="P265" s="48"/>
      <c r="Q265" s="48"/>
      <c r="R265" s="48"/>
      <c r="S265" s="48"/>
      <c r="T265" s="86"/>
      <c r="AT265" s="25" t="s">
        <v>308</v>
      </c>
      <c r="AU265" s="25" t="s">
        <v>79</v>
      </c>
    </row>
    <row r="266" s="13" customFormat="1">
      <c r="B266" s="239"/>
      <c r="D266" s="232" t="s">
        <v>242</v>
      </c>
      <c r="E266" s="240" t="s">
        <v>5</v>
      </c>
      <c r="F266" s="241" t="s">
        <v>534</v>
      </c>
      <c r="H266" s="242">
        <v>5.0999999999999996</v>
      </c>
      <c r="I266" s="243"/>
      <c r="L266" s="239"/>
      <c r="M266" s="244"/>
      <c r="N266" s="245"/>
      <c r="O266" s="245"/>
      <c r="P266" s="245"/>
      <c r="Q266" s="245"/>
      <c r="R266" s="245"/>
      <c r="S266" s="245"/>
      <c r="T266" s="246"/>
      <c r="AT266" s="240" t="s">
        <v>242</v>
      </c>
      <c r="AU266" s="240" t="s">
        <v>79</v>
      </c>
      <c r="AV266" s="13" t="s">
        <v>79</v>
      </c>
      <c r="AW266" s="13" t="s">
        <v>34</v>
      </c>
      <c r="AX266" s="13" t="s">
        <v>70</v>
      </c>
      <c r="AY266" s="240" t="s">
        <v>156</v>
      </c>
    </row>
    <row r="267" s="14" customFormat="1">
      <c r="B267" s="247"/>
      <c r="D267" s="232" t="s">
        <v>242</v>
      </c>
      <c r="E267" s="248" t="s">
        <v>5</v>
      </c>
      <c r="F267" s="249" t="s">
        <v>249</v>
      </c>
      <c r="H267" s="250">
        <v>5.0999999999999996</v>
      </c>
      <c r="I267" s="251"/>
      <c r="L267" s="247"/>
      <c r="M267" s="252"/>
      <c r="N267" s="253"/>
      <c r="O267" s="253"/>
      <c r="P267" s="253"/>
      <c r="Q267" s="253"/>
      <c r="R267" s="253"/>
      <c r="S267" s="253"/>
      <c r="T267" s="254"/>
      <c r="AT267" s="248" t="s">
        <v>242</v>
      </c>
      <c r="AU267" s="248" t="s">
        <v>79</v>
      </c>
      <c r="AV267" s="14" t="s">
        <v>169</v>
      </c>
      <c r="AW267" s="14" t="s">
        <v>34</v>
      </c>
      <c r="AX267" s="14" t="s">
        <v>77</v>
      </c>
      <c r="AY267" s="248" t="s">
        <v>156</v>
      </c>
    </row>
    <row r="268" s="11" customFormat="1" ht="29.88" customHeight="1">
      <c r="B268" s="200"/>
      <c r="D268" s="201" t="s">
        <v>69</v>
      </c>
      <c r="E268" s="211" t="s">
        <v>299</v>
      </c>
      <c r="F268" s="211" t="s">
        <v>304</v>
      </c>
      <c r="I268" s="203"/>
      <c r="J268" s="212">
        <f>BK268</f>
        <v>0</v>
      </c>
      <c r="L268" s="200"/>
      <c r="M268" s="205"/>
      <c r="N268" s="206"/>
      <c r="O268" s="206"/>
      <c r="P268" s="207">
        <f>SUM(P269:P296)</f>
        <v>0</v>
      </c>
      <c r="Q268" s="206"/>
      <c r="R268" s="207">
        <f>SUM(R269:R296)</f>
        <v>17.499166000000002</v>
      </c>
      <c r="S268" s="206"/>
      <c r="T268" s="208">
        <f>SUM(T269:T296)</f>
        <v>0.39400000000000002</v>
      </c>
      <c r="AR268" s="201" t="s">
        <v>77</v>
      </c>
      <c r="AT268" s="209" t="s">
        <v>69</v>
      </c>
      <c r="AU268" s="209" t="s">
        <v>77</v>
      </c>
      <c r="AY268" s="201" t="s">
        <v>156</v>
      </c>
      <c r="BK268" s="210">
        <f>SUM(BK269:BK296)</f>
        <v>0</v>
      </c>
    </row>
    <row r="269" s="1" customFormat="1" ht="25.5" customHeight="1">
      <c r="B269" s="213"/>
      <c r="C269" s="214" t="s">
        <v>535</v>
      </c>
      <c r="D269" s="214" t="s">
        <v>159</v>
      </c>
      <c r="E269" s="215" t="s">
        <v>536</v>
      </c>
      <c r="F269" s="216" t="s">
        <v>537</v>
      </c>
      <c r="G269" s="217" t="s">
        <v>538</v>
      </c>
      <c r="H269" s="218">
        <v>6</v>
      </c>
      <c r="I269" s="219"/>
      <c r="J269" s="220">
        <f>ROUND(I269*H269,2)</f>
        <v>0</v>
      </c>
      <c r="K269" s="216" t="s">
        <v>163</v>
      </c>
      <c r="L269" s="47"/>
      <c r="M269" s="221" t="s">
        <v>5</v>
      </c>
      <c r="N269" s="222" t="s">
        <v>41</v>
      </c>
      <c r="O269" s="48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AR269" s="25" t="s">
        <v>169</v>
      </c>
      <c r="AT269" s="25" t="s">
        <v>159</v>
      </c>
      <c r="AU269" s="25" t="s">
        <v>79</v>
      </c>
      <c r="AY269" s="25" t="s">
        <v>156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25" t="s">
        <v>77</v>
      </c>
      <c r="BK269" s="225">
        <f>ROUND(I269*H269,2)</f>
        <v>0</v>
      </c>
      <c r="BL269" s="25" t="s">
        <v>169</v>
      </c>
      <c r="BM269" s="25" t="s">
        <v>539</v>
      </c>
    </row>
    <row r="270" s="1" customFormat="1" ht="16.5" customHeight="1">
      <c r="B270" s="213"/>
      <c r="C270" s="255" t="s">
        <v>540</v>
      </c>
      <c r="D270" s="255" t="s">
        <v>272</v>
      </c>
      <c r="E270" s="256" t="s">
        <v>541</v>
      </c>
      <c r="F270" s="257" t="s">
        <v>542</v>
      </c>
      <c r="G270" s="258" t="s">
        <v>538</v>
      </c>
      <c r="H270" s="259">
        <v>6</v>
      </c>
      <c r="I270" s="260"/>
      <c r="J270" s="261">
        <f>ROUND(I270*H270,2)</f>
        <v>0</v>
      </c>
      <c r="K270" s="257" t="s">
        <v>163</v>
      </c>
      <c r="L270" s="262"/>
      <c r="M270" s="263" t="s">
        <v>5</v>
      </c>
      <c r="N270" s="264" t="s">
        <v>41</v>
      </c>
      <c r="O270" s="48"/>
      <c r="P270" s="223">
        <f>O270*H270</f>
        <v>0</v>
      </c>
      <c r="Q270" s="223">
        <v>0.0022000000000000001</v>
      </c>
      <c r="R270" s="223">
        <f>Q270*H270</f>
        <v>0.0132</v>
      </c>
      <c r="S270" s="223">
        <v>0</v>
      </c>
      <c r="T270" s="224">
        <f>S270*H270</f>
        <v>0</v>
      </c>
      <c r="AR270" s="25" t="s">
        <v>275</v>
      </c>
      <c r="AT270" s="25" t="s">
        <v>272</v>
      </c>
      <c r="AU270" s="25" t="s">
        <v>79</v>
      </c>
      <c r="AY270" s="25" t="s">
        <v>156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5" t="s">
        <v>77</v>
      </c>
      <c r="BK270" s="225">
        <f>ROUND(I270*H270,2)</f>
        <v>0</v>
      </c>
      <c r="BL270" s="25" t="s">
        <v>169</v>
      </c>
      <c r="BM270" s="25" t="s">
        <v>543</v>
      </c>
    </row>
    <row r="271" s="1" customFormat="1" ht="38.25" customHeight="1">
      <c r="B271" s="213"/>
      <c r="C271" s="214" t="s">
        <v>544</v>
      </c>
      <c r="D271" s="214" t="s">
        <v>159</v>
      </c>
      <c r="E271" s="215" t="s">
        <v>545</v>
      </c>
      <c r="F271" s="216" t="s">
        <v>546</v>
      </c>
      <c r="G271" s="217" t="s">
        <v>302</v>
      </c>
      <c r="H271" s="218">
        <v>75</v>
      </c>
      <c r="I271" s="219"/>
      <c r="J271" s="220">
        <f>ROUND(I271*H271,2)</f>
        <v>0</v>
      </c>
      <c r="K271" s="216" t="s">
        <v>163</v>
      </c>
      <c r="L271" s="47"/>
      <c r="M271" s="221" t="s">
        <v>5</v>
      </c>
      <c r="N271" s="222" t="s">
        <v>41</v>
      </c>
      <c r="O271" s="48"/>
      <c r="P271" s="223">
        <f>O271*H271</f>
        <v>0</v>
      </c>
      <c r="Q271" s="223">
        <v>0.15540000000000001</v>
      </c>
      <c r="R271" s="223">
        <f>Q271*H271</f>
        <v>11.655000000000001</v>
      </c>
      <c r="S271" s="223">
        <v>0</v>
      </c>
      <c r="T271" s="224">
        <f>S271*H271</f>
        <v>0</v>
      </c>
      <c r="AR271" s="25" t="s">
        <v>169</v>
      </c>
      <c r="AT271" s="25" t="s">
        <v>159</v>
      </c>
      <c r="AU271" s="25" t="s">
        <v>79</v>
      </c>
      <c r="AY271" s="25" t="s">
        <v>156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5" t="s">
        <v>77</v>
      </c>
      <c r="BK271" s="225">
        <f>ROUND(I271*H271,2)</f>
        <v>0</v>
      </c>
      <c r="BL271" s="25" t="s">
        <v>169</v>
      </c>
      <c r="BM271" s="25" t="s">
        <v>547</v>
      </c>
    </row>
    <row r="272" s="12" customFormat="1">
      <c r="B272" s="231"/>
      <c r="D272" s="232" t="s">
        <v>242</v>
      </c>
      <c r="E272" s="233" t="s">
        <v>5</v>
      </c>
      <c r="F272" s="234" t="s">
        <v>548</v>
      </c>
      <c r="H272" s="233" t="s">
        <v>5</v>
      </c>
      <c r="I272" s="235"/>
      <c r="L272" s="231"/>
      <c r="M272" s="236"/>
      <c r="N272" s="237"/>
      <c r="O272" s="237"/>
      <c r="P272" s="237"/>
      <c r="Q272" s="237"/>
      <c r="R272" s="237"/>
      <c r="S272" s="237"/>
      <c r="T272" s="238"/>
      <c r="AT272" s="233" t="s">
        <v>242</v>
      </c>
      <c r="AU272" s="233" t="s">
        <v>79</v>
      </c>
      <c r="AV272" s="12" t="s">
        <v>77</v>
      </c>
      <c r="AW272" s="12" t="s">
        <v>34</v>
      </c>
      <c r="AX272" s="12" t="s">
        <v>70</v>
      </c>
      <c r="AY272" s="233" t="s">
        <v>156</v>
      </c>
    </row>
    <row r="273" s="13" customFormat="1">
      <c r="B273" s="239"/>
      <c r="D273" s="232" t="s">
        <v>242</v>
      </c>
      <c r="E273" s="240" t="s">
        <v>5</v>
      </c>
      <c r="F273" s="241" t="s">
        <v>549</v>
      </c>
      <c r="H273" s="242">
        <v>46</v>
      </c>
      <c r="I273" s="243"/>
      <c r="L273" s="239"/>
      <c r="M273" s="244"/>
      <c r="N273" s="245"/>
      <c r="O273" s="245"/>
      <c r="P273" s="245"/>
      <c r="Q273" s="245"/>
      <c r="R273" s="245"/>
      <c r="S273" s="245"/>
      <c r="T273" s="246"/>
      <c r="AT273" s="240" t="s">
        <v>242</v>
      </c>
      <c r="AU273" s="240" t="s">
        <v>79</v>
      </c>
      <c r="AV273" s="13" t="s">
        <v>79</v>
      </c>
      <c r="AW273" s="13" t="s">
        <v>34</v>
      </c>
      <c r="AX273" s="13" t="s">
        <v>70</v>
      </c>
      <c r="AY273" s="240" t="s">
        <v>156</v>
      </c>
    </row>
    <row r="274" s="12" customFormat="1">
      <c r="B274" s="231"/>
      <c r="D274" s="232" t="s">
        <v>242</v>
      </c>
      <c r="E274" s="233" t="s">
        <v>5</v>
      </c>
      <c r="F274" s="234" t="s">
        <v>550</v>
      </c>
      <c r="H274" s="233" t="s">
        <v>5</v>
      </c>
      <c r="I274" s="235"/>
      <c r="L274" s="231"/>
      <c r="M274" s="236"/>
      <c r="N274" s="237"/>
      <c r="O274" s="237"/>
      <c r="P274" s="237"/>
      <c r="Q274" s="237"/>
      <c r="R274" s="237"/>
      <c r="S274" s="237"/>
      <c r="T274" s="238"/>
      <c r="AT274" s="233" t="s">
        <v>242</v>
      </c>
      <c r="AU274" s="233" t="s">
        <v>79</v>
      </c>
      <c r="AV274" s="12" t="s">
        <v>77</v>
      </c>
      <c r="AW274" s="12" t="s">
        <v>34</v>
      </c>
      <c r="AX274" s="12" t="s">
        <v>70</v>
      </c>
      <c r="AY274" s="233" t="s">
        <v>156</v>
      </c>
    </row>
    <row r="275" s="13" customFormat="1">
      <c r="B275" s="239"/>
      <c r="D275" s="232" t="s">
        <v>242</v>
      </c>
      <c r="E275" s="240" t="s">
        <v>5</v>
      </c>
      <c r="F275" s="241" t="s">
        <v>492</v>
      </c>
      <c r="H275" s="242">
        <v>29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242</v>
      </c>
      <c r="AU275" s="240" t="s">
        <v>79</v>
      </c>
      <c r="AV275" s="13" t="s">
        <v>79</v>
      </c>
      <c r="AW275" s="13" t="s">
        <v>34</v>
      </c>
      <c r="AX275" s="13" t="s">
        <v>70</v>
      </c>
      <c r="AY275" s="240" t="s">
        <v>156</v>
      </c>
    </row>
    <row r="276" s="14" customFormat="1">
      <c r="B276" s="247"/>
      <c r="D276" s="232" t="s">
        <v>242</v>
      </c>
      <c r="E276" s="248" t="s">
        <v>5</v>
      </c>
      <c r="F276" s="249" t="s">
        <v>249</v>
      </c>
      <c r="H276" s="250">
        <v>75</v>
      </c>
      <c r="I276" s="251"/>
      <c r="L276" s="247"/>
      <c r="M276" s="252"/>
      <c r="N276" s="253"/>
      <c r="O276" s="253"/>
      <c r="P276" s="253"/>
      <c r="Q276" s="253"/>
      <c r="R276" s="253"/>
      <c r="S276" s="253"/>
      <c r="T276" s="254"/>
      <c r="AT276" s="248" t="s">
        <v>242</v>
      </c>
      <c r="AU276" s="248" t="s">
        <v>79</v>
      </c>
      <c r="AV276" s="14" t="s">
        <v>169</v>
      </c>
      <c r="AW276" s="14" t="s">
        <v>34</v>
      </c>
      <c r="AX276" s="14" t="s">
        <v>77</v>
      </c>
      <c r="AY276" s="248" t="s">
        <v>156</v>
      </c>
    </row>
    <row r="277" s="1" customFormat="1" ht="16.5" customHeight="1">
      <c r="B277" s="213"/>
      <c r="C277" s="255" t="s">
        <v>551</v>
      </c>
      <c r="D277" s="255" t="s">
        <v>272</v>
      </c>
      <c r="E277" s="256" t="s">
        <v>552</v>
      </c>
      <c r="F277" s="257" t="s">
        <v>553</v>
      </c>
      <c r="G277" s="258" t="s">
        <v>538</v>
      </c>
      <c r="H277" s="259">
        <v>46.920000000000002</v>
      </c>
      <c r="I277" s="260"/>
      <c r="J277" s="261">
        <f>ROUND(I277*H277,2)</f>
        <v>0</v>
      </c>
      <c r="K277" s="257" t="s">
        <v>163</v>
      </c>
      <c r="L277" s="262"/>
      <c r="M277" s="263" t="s">
        <v>5</v>
      </c>
      <c r="N277" s="264" t="s">
        <v>41</v>
      </c>
      <c r="O277" s="48"/>
      <c r="P277" s="223">
        <f>O277*H277</f>
        <v>0</v>
      </c>
      <c r="Q277" s="223">
        <v>0.082100000000000006</v>
      </c>
      <c r="R277" s="223">
        <f>Q277*H277</f>
        <v>3.8521320000000006</v>
      </c>
      <c r="S277" s="223">
        <v>0</v>
      </c>
      <c r="T277" s="224">
        <f>S277*H277</f>
        <v>0</v>
      </c>
      <c r="AR277" s="25" t="s">
        <v>275</v>
      </c>
      <c r="AT277" s="25" t="s">
        <v>272</v>
      </c>
      <c r="AU277" s="25" t="s">
        <v>79</v>
      </c>
      <c r="AY277" s="25" t="s">
        <v>156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5" t="s">
        <v>77</v>
      </c>
      <c r="BK277" s="225">
        <f>ROUND(I277*H277,2)</f>
        <v>0</v>
      </c>
      <c r="BL277" s="25" t="s">
        <v>169</v>
      </c>
      <c r="BM277" s="25" t="s">
        <v>554</v>
      </c>
    </row>
    <row r="278" s="13" customFormat="1">
      <c r="B278" s="239"/>
      <c r="D278" s="232" t="s">
        <v>242</v>
      </c>
      <c r="E278" s="240" t="s">
        <v>5</v>
      </c>
      <c r="F278" s="241" t="s">
        <v>555</v>
      </c>
      <c r="H278" s="242">
        <v>46.920000000000002</v>
      </c>
      <c r="I278" s="243"/>
      <c r="L278" s="239"/>
      <c r="M278" s="244"/>
      <c r="N278" s="245"/>
      <c r="O278" s="245"/>
      <c r="P278" s="245"/>
      <c r="Q278" s="245"/>
      <c r="R278" s="245"/>
      <c r="S278" s="245"/>
      <c r="T278" s="246"/>
      <c r="AT278" s="240" t="s">
        <v>242</v>
      </c>
      <c r="AU278" s="240" t="s">
        <v>79</v>
      </c>
      <c r="AV278" s="13" t="s">
        <v>79</v>
      </c>
      <c r="AW278" s="13" t="s">
        <v>34</v>
      </c>
      <c r="AX278" s="13" t="s">
        <v>70</v>
      </c>
      <c r="AY278" s="240" t="s">
        <v>156</v>
      </c>
    </row>
    <row r="279" s="14" customFormat="1">
      <c r="B279" s="247"/>
      <c r="D279" s="232" t="s">
        <v>242</v>
      </c>
      <c r="E279" s="248" t="s">
        <v>5</v>
      </c>
      <c r="F279" s="249" t="s">
        <v>249</v>
      </c>
      <c r="H279" s="250">
        <v>46.920000000000002</v>
      </c>
      <c r="I279" s="251"/>
      <c r="L279" s="247"/>
      <c r="M279" s="252"/>
      <c r="N279" s="253"/>
      <c r="O279" s="253"/>
      <c r="P279" s="253"/>
      <c r="Q279" s="253"/>
      <c r="R279" s="253"/>
      <c r="S279" s="253"/>
      <c r="T279" s="254"/>
      <c r="AT279" s="248" t="s">
        <v>242</v>
      </c>
      <c r="AU279" s="248" t="s">
        <v>79</v>
      </c>
      <c r="AV279" s="14" t="s">
        <v>169</v>
      </c>
      <c r="AW279" s="14" t="s">
        <v>34</v>
      </c>
      <c r="AX279" s="14" t="s">
        <v>77</v>
      </c>
      <c r="AY279" s="248" t="s">
        <v>156</v>
      </c>
    </row>
    <row r="280" s="1" customFormat="1" ht="16.5" customHeight="1">
      <c r="B280" s="213"/>
      <c r="C280" s="255" t="s">
        <v>556</v>
      </c>
      <c r="D280" s="255" t="s">
        <v>272</v>
      </c>
      <c r="E280" s="256" t="s">
        <v>557</v>
      </c>
      <c r="F280" s="257" t="s">
        <v>558</v>
      </c>
      <c r="G280" s="258" t="s">
        <v>538</v>
      </c>
      <c r="H280" s="259">
        <v>29.579999999999998</v>
      </c>
      <c r="I280" s="260"/>
      <c r="J280" s="261">
        <f>ROUND(I280*H280,2)</f>
        <v>0</v>
      </c>
      <c r="K280" s="257" t="s">
        <v>163</v>
      </c>
      <c r="L280" s="262"/>
      <c r="M280" s="263" t="s">
        <v>5</v>
      </c>
      <c r="N280" s="264" t="s">
        <v>41</v>
      </c>
      <c r="O280" s="48"/>
      <c r="P280" s="223">
        <f>O280*H280</f>
        <v>0</v>
      </c>
      <c r="Q280" s="223">
        <v>0.048300000000000003</v>
      </c>
      <c r="R280" s="223">
        <f>Q280*H280</f>
        <v>1.428714</v>
      </c>
      <c r="S280" s="223">
        <v>0</v>
      </c>
      <c r="T280" s="224">
        <f>S280*H280</f>
        <v>0</v>
      </c>
      <c r="AR280" s="25" t="s">
        <v>275</v>
      </c>
      <c r="AT280" s="25" t="s">
        <v>272</v>
      </c>
      <c r="AU280" s="25" t="s">
        <v>79</v>
      </c>
      <c r="AY280" s="25" t="s">
        <v>156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5" t="s">
        <v>77</v>
      </c>
      <c r="BK280" s="225">
        <f>ROUND(I280*H280,2)</f>
        <v>0</v>
      </c>
      <c r="BL280" s="25" t="s">
        <v>169</v>
      </c>
      <c r="BM280" s="25" t="s">
        <v>559</v>
      </c>
    </row>
    <row r="281" s="13" customFormat="1">
      <c r="B281" s="239"/>
      <c r="D281" s="232" t="s">
        <v>242</v>
      </c>
      <c r="E281" s="240" t="s">
        <v>5</v>
      </c>
      <c r="F281" s="241" t="s">
        <v>560</v>
      </c>
      <c r="H281" s="242">
        <v>29.579999999999998</v>
      </c>
      <c r="I281" s="243"/>
      <c r="L281" s="239"/>
      <c r="M281" s="244"/>
      <c r="N281" s="245"/>
      <c r="O281" s="245"/>
      <c r="P281" s="245"/>
      <c r="Q281" s="245"/>
      <c r="R281" s="245"/>
      <c r="S281" s="245"/>
      <c r="T281" s="246"/>
      <c r="AT281" s="240" t="s">
        <v>242</v>
      </c>
      <c r="AU281" s="240" t="s">
        <v>79</v>
      </c>
      <c r="AV281" s="13" t="s">
        <v>79</v>
      </c>
      <c r="AW281" s="13" t="s">
        <v>34</v>
      </c>
      <c r="AX281" s="13" t="s">
        <v>70</v>
      </c>
      <c r="AY281" s="240" t="s">
        <v>156</v>
      </c>
    </row>
    <row r="282" s="14" customFormat="1">
      <c r="B282" s="247"/>
      <c r="D282" s="232" t="s">
        <v>242</v>
      </c>
      <c r="E282" s="248" t="s">
        <v>5</v>
      </c>
      <c r="F282" s="249" t="s">
        <v>249</v>
      </c>
      <c r="H282" s="250">
        <v>29.579999999999998</v>
      </c>
      <c r="I282" s="251"/>
      <c r="L282" s="247"/>
      <c r="M282" s="252"/>
      <c r="N282" s="253"/>
      <c r="O282" s="253"/>
      <c r="P282" s="253"/>
      <c r="Q282" s="253"/>
      <c r="R282" s="253"/>
      <c r="S282" s="253"/>
      <c r="T282" s="254"/>
      <c r="AT282" s="248" t="s">
        <v>242</v>
      </c>
      <c r="AU282" s="248" t="s">
        <v>79</v>
      </c>
      <c r="AV282" s="14" t="s">
        <v>169</v>
      </c>
      <c r="AW282" s="14" t="s">
        <v>34</v>
      </c>
      <c r="AX282" s="14" t="s">
        <v>77</v>
      </c>
      <c r="AY282" s="248" t="s">
        <v>156</v>
      </c>
    </row>
    <row r="283" s="1" customFormat="1" ht="25.5" customHeight="1">
      <c r="B283" s="213"/>
      <c r="C283" s="214" t="s">
        <v>561</v>
      </c>
      <c r="D283" s="214" t="s">
        <v>159</v>
      </c>
      <c r="E283" s="215" t="s">
        <v>562</v>
      </c>
      <c r="F283" s="216" t="s">
        <v>563</v>
      </c>
      <c r="G283" s="217" t="s">
        <v>302</v>
      </c>
      <c r="H283" s="218">
        <v>115</v>
      </c>
      <c r="I283" s="219"/>
      <c r="J283" s="220">
        <f>ROUND(I283*H283,2)</f>
        <v>0</v>
      </c>
      <c r="K283" s="216" t="s">
        <v>163</v>
      </c>
      <c r="L283" s="47"/>
      <c r="M283" s="221" t="s">
        <v>5</v>
      </c>
      <c r="N283" s="222" t="s">
        <v>41</v>
      </c>
      <c r="O283" s="48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AR283" s="25" t="s">
        <v>169</v>
      </c>
      <c r="AT283" s="25" t="s">
        <v>159</v>
      </c>
      <c r="AU283" s="25" t="s">
        <v>79</v>
      </c>
      <c r="AY283" s="25" t="s">
        <v>156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5" t="s">
        <v>77</v>
      </c>
      <c r="BK283" s="225">
        <f>ROUND(I283*H283,2)</f>
        <v>0</v>
      </c>
      <c r="BL283" s="25" t="s">
        <v>169</v>
      </c>
      <c r="BM283" s="25" t="s">
        <v>564</v>
      </c>
    </row>
    <row r="284" s="1" customFormat="1" ht="38.25" customHeight="1">
      <c r="B284" s="213"/>
      <c r="C284" s="214" t="s">
        <v>565</v>
      </c>
      <c r="D284" s="214" t="s">
        <v>159</v>
      </c>
      <c r="E284" s="215" t="s">
        <v>566</v>
      </c>
      <c r="F284" s="216" t="s">
        <v>567</v>
      </c>
      <c r="G284" s="217" t="s">
        <v>302</v>
      </c>
      <c r="H284" s="218">
        <v>115</v>
      </c>
      <c r="I284" s="219"/>
      <c r="J284" s="220">
        <f>ROUND(I284*H284,2)</f>
        <v>0</v>
      </c>
      <c r="K284" s="216" t="s">
        <v>163</v>
      </c>
      <c r="L284" s="47"/>
      <c r="M284" s="221" t="s">
        <v>5</v>
      </c>
      <c r="N284" s="222" t="s">
        <v>41</v>
      </c>
      <c r="O284" s="48"/>
      <c r="P284" s="223">
        <f>O284*H284</f>
        <v>0</v>
      </c>
      <c r="Q284" s="223">
        <v>0.00022000000000000001</v>
      </c>
      <c r="R284" s="223">
        <f>Q284*H284</f>
        <v>0.0253</v>
      </c>
      <c r="S284" s="223">
        <v>0</v>
      </c>
      <c r="T284" s="224">
        <f>S284*H284</f>
        <v>0</v>
      </c>
      <c r="AR284" s="25" t="s">
        <v>169</v>
      </c>
      <c r="AT284" s="25" t="s">
        <v>159</v>
      </c>
      <c r="AU284" s="25" t="s">
        <v>79</v>
      </c>
      <c r="AY284" s="25" t="s">
        <v>156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25" t="s">
        <v>77</v>
      </c>
      <c r="BK284" s="225">
        <f>ROUND(I284*H284,2)</f>
        <v>0</v>
      </c>
      <c r="BL284" s="25" t="s">
        <v>169</v>
      </c>
      <c r="BM284" s="25" t="s">
        <v>568</v>
      </c>
    </row>
    <row r="285" s="1" customFormat="1" ht="16.5" customHeight="1">
      <c r="B285" s="213"/>
      <c r="C285" s="214" t="s">
        <v>569</v>
      </c>
      <c r="D285" s="214" t="s">
        <v>159</v>
      </c>
      <c r="E285" s="215" t="s">
        <v>570</v>
      </c>
      <c r="F285" s="216" t="s">
        <v>571</v>
      </c>
      <c r="G285" s="217" t="s">
        <v>280</v>
      </c>
      <c r="H285" s="218">
        <v>170</v>
      </c>
      <c r="I285" s="219"/>
      <c r="J285" s="220">
        <f>ROUND(I285*H285,2)</f>
        <v>0</v>
      </c>
      <c r="K285" s="216" t="s">
        <v>163</v>
      </c>
      <c r="L285" s="47"/>
      <c r="M285" s="221" t="s">
        <v>5</v>
      </c>
      <c r="N285" s="222" t="s">
        <v>41</v>
      </c>
      <c r="O285" s="48"/>
      <c r="P285" s="223">
        <f>O285*H285</f>
        <v>0</v>
      </c>
      <c r="Q285" s="223">
        <v>0.0019499999999999999</v>
      </c>
      <c r="R285" s="223">
        <f>Q285*H285</f>
        <v>0.33149999999999996</v>
      </c>
      <c r="S285" s="223">
        <v>0</v>
      </c>
      <c r="T285" s="224">
        <f>S285*H285</f>
        <v>0</v>
      </c>
      <c r="AR285" s="25" t="s">
        <v>169</v>
      </c>
      <c r="AT285" s="25" t="s">
        <v>159</v>
      </c>
      <c r="AU285" s="25" t="s">
        <v>79</v>
      </c>
      <c r="AY285" s="25" t="s">
        <v>156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25" t="s">
        <v>77</v>
      </c>
      <c r="BK285" s="225">
        <f>ROUND(I285*H285,2)</f>
        <v>0</v>
      </c>
      <c r="BL285" s="25" t="s">
        <v>169</v>
      </c>
      <c r="BM285" s="25" t="s">
        <v>572</v>
      </c>
    </row>
    <row r="286" s="12" customFormat="1">
      <c r="B286" s="231"/>
      <c r="D286" s="232" t="s">
        <v>242</v>
      </c>
      <c r="E286" s="233" t="s">
        <v>5</v>
      </c>
      <c r="F286" s="234" t="s">
        <v>573</v>
      </c>
      <c r="H286" s="233" t="s">
        <v>5</v>
      </c>
      <c r="I286" s="235"/>
      <c r="L286" s="231"/>
      <c r="M286" s="236"/>
      <c r="N286" s="237"/>
      <c r="O286" s="237"/>
      <c r="P286" s="237"/>
      <c r="Q286" s="237"/>
      <c r="R286" s="237"/>
      <c r="S286" s="237"/>
      <c r="T286" s="238"/>
      <c r="AT286" s="233" t="s">
        <v>242</v>
      </c>
      <c r="AU286" s="233" t="s">
        <v>79</v>
      </c>
      <c r="AV286" s="12" t="s">
        <v>77</v>
      </c>
      <c r="AW286" s="12" t="s">
        <v>34</v>
      </c>
      <c r="AX286" s="12" t="s">
        <v>70</v>
      </c>
      <c r="AY286" s="233" t="s">
        <v>156</v>
      </c>
    </row>
    <row r="287" s="13" customFormat="1">
      <c r="B287" s="239"/>
      <c r="D287" s="232" t="s">
        <v>242</v>
      </c>
      <c r="E287" s="240" t="s">
        <v>5</v>
      </c>
      <c r="F287" s="241" t="s">
        <v>574</v>
      </c>
      <c r="H287" s="242">
        <v>170</v>
      </c>
      <c r="I287" s="243"/>
      <c r="L287" s="239"/>
      <c r="M287" s="244"/>
      <c r="N287" s="245"/>
      <c r="O287" s="245"/>
      <c r="P287" s="245"/>
      <c r="Q287" s="245"/>
      <c r="R287" s="245"/>
      <c r="S287" s="245"/>
      <c r="T287" s="246"/>
      <c r="AT287" s="240" t="s">
        <v>242</v>
      </c>
      <c r="AU287" s="240" t="s">
        <v>79</v>
      </c>
      <c r="AV287" s="13" t="s">
        <v>79</v>
      </c>
      <c r="AW287" s="13" t="s">
        <v>34</v>
      </c>
      <c r="AX287" s="13" t="s">
        <v>70</v>
      </c>
      <c r="AY287" s="240" t="s">
        <v>156</v>
      </c>
    </row>
    <row r="288" s="14" customFormat="1">
      <c r="B288" s="247"/>
      <c r="D288" s="232" t="s">
        <v>242</v>
      </c>
      <c r="E288" s="248" t="s">
        <v>5</v>
      </c>
      <c r="F288" s="249" t="s">
        <v>249</v>
      </c>
      <c r="H288" s="250">
        <v>170</v>
      </c>
      <c r="I288" s="251"/>
      <c r="L288" s="247"/>
      <c r="M288" s="252"/>
      <c r="N288" s="253"/>
      <c r="O288" s="253"/>
      <c r="P288" s="253"/>
      <c r="Q288" s="253"/>
      <c r="R288" s="253"/>
      <c r="S288" s="253"/>
      <c r="T288" s="254"/>
      <c r="AT288" s="248" t="s">
        <v>242</v>
      </c>
      <c r="AU288" s="248" t="s">
        <v>79</v>
      </c>
      <c r="AV288" s="14" t="s">
        <v>169</v>
      </c>
      <c r="AW288" s="14" t="s">
        <v>34</v>
      </c>
      <c r="AX288" s="14" t="s">
        <v>77</v>
      </c>
      <c r="AY288" s="248" t="s">
        <v>156</v>
      </c>
    </row>
    <row r="289" s="1" customFormat="1" ht="25.5" customHeight="1">
      <c r="B289" s="213"/>
      <c r="C289" s="214" t="s">
        <v>575</v>
      </c>
      <c r="D289" s="214" t="s">
        <v>159</v>
      </c>
      <c r="E289" s="215" t="s">
        <v>576</v>
      </c>
      <c r="F289" s="216" t="s">
        <v>577</v>
      </c>
      <c r="G289" s="217" t="s">
        <v>280</v>
      </c>
      <c r="H289" s="218">
        <v>537</v>
      </c>
      <c r="I289" s="219"/>
      <c r="J289" s="220">
        <f>ROUND(I289*H289,2)</f>
        <v>0</v>
      </c>
      <c r="K289" s="216" t="s">
        <v>163</v>
      </c>
      <c r="L289" s="47"/>
      <c r="M289" s="221" t="s">
        <v>5</v>
      </c>
      <c r="N289" s="222" t="s">
        <v>41</v>
      </c>
      <c r="O289" s="48"/>
      <c r="P289" s="223">
        <f>O289*H289</f>
        <v>0</v>
      </c>
      <c r="Q289" s="223">
        <v>0.00036000000000000002</v>
      </c>
      <c r="R289" s="223">
        <f>Q289*H289</f>
        <v>0.19332000000000002</v>
      </c>
      <c r="S289" s="223">
        <v>0</v>
      </c>
      <c r="T289" s="224">
        <f>S289*H289</f>
        <v>0</v>
      </c>
      <c r="AR289" s="25" t="s">
        <v>169</v>
      </c>
      <c r="AT289" s="25" t="s">
        <v>159</v>
      </c>
      <c r="AU289" s="25" t="s">
        <v>79</v>
      </c>
      <c r="AY289" s="25" t="s">
        <v>156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25" t="s">
        <v>77</v>
      </c>
      <c r="BK289" s="225">
        <f>ROUND(I289*H289,2)</f>
        <v>0</v>
      </c>
      <c r="BL289" s="25" t="s">
        <v>169</v>
      </c>
      <c r="BM289" s="25" t="s">
        <v>578</v>
      </c>
    </row>
    <row r="290" s="12" customFormat="1">
      <c r="B290" s="231"/>
      <c r="D290" s="232" t="s">
        <v>242</v>
      </c>
      <c r="E290" s="233" t="s">
        <v>5</v>
      </c>
      <c r="F290" s="234" t="s">
        <v>579</v>
      </c>
      <c r="H290" s="233" t="s">
        <v>5</v>
      </c>
      <c r="I290" s="235"/>
      <c r="L290" s="231"/>
      <c r="M290" s="236"/>
      <c r="N290" s="237"/>
      <c r="O290" s="237"/>
      <c r="P290" s="237"/>
      <c r="Q290" s="237"/>
      <c r="R290" s="237"/>
      <c r="S290" s="237"/>
      <c r="T290" s="238"/>
      <c r="AT290" s="233" t="s">
        <v>242</v>
      </c>
      <c r="AU290" s="233" t="s">
        <v>79</v>
      </c>
      <c r="AV290" s="12" t="s">
        <v>77</v>
      </c>
      <c r="AW290" s="12" t="s">
        <v>34</v>
      </c>
      <c r="AX290" s="12" t="s">
        <v>70</v>
      </c>
      <c r="AY290" s="233" t="s">
        <v>156</v>
      </c>
    </row>
    <row r="291" s="13" customFormat="1">
      <c r="B291" s="239"/>
      <c r="D291" s="232" t="s">
        <v>242</v>
      </c>
      <c r="E291" s="240" t="s">
        <v>5</v>
      </c>
      <c r="F291" s="241" t="s">
        <v>580</v>
      </c>
      <c r="H291" s="242">
        <v>537</v>
      </c>
      <c r="I291" s="243"/>
      <c r="L291" s="239"/>
      <c r="M291" s="244"/>
      <c r="N291" s="245"/>
      <c r="O291" s="245"/>
      <c r="P291" s="245"/>
      <c r="Q291" s="245"/>
      <c r="R291" s="245"/>
      <c r="S291" s="245"/>
      <c r="T291" s="246"/>
      <c r="AT291" s="240" t="s">
        <v>242</v>
      </c>
      <c r="AU291" s="240" t="s">
        <v>79</v>
      </c>
      <c r="AV291" s="13" t="s">
        <v>79</v>
      </c>
      <c r="AW291" s="13" t="s">
        <v>34</v>
      </c>
      <c r="AX291" s="13" t="s">
        <v>70</v>
      </c>
      <c r="AY291" s="240" t="s">
        <v>156</v>
      </c>
    </row>
    <row r="292" s="14" customFormat="1">
      <c r="B292" s="247"/>
      <c r="D292" s="232" t="s">
        <v>242</v>
      </c>
      <c r="E292" s="248" t="s">
        <v>5</v>
      </c>
      <c r="F292" s="249" t="s">
        <v>249</v>
      </c>
      <c r="H292" s="250">
        <v>537</v>
      </c>
      <c r="I292" s="251"/>
      <c r="L292" s="247"/>
      <c r="M292" s="252"/>
      <c r="N292" s="253"/>
      <c r="O292" s="253"/>
      <c r="P292" s="253"/>
      <c r="Q292" s="253"/>
      <c r="R292" s="253"/>
      <c r="S292" s="253"/>
      <c r="T292" s="254"/>
      <c r="AT292" s="248" t="s">
        <v>242</v>
      </c>
      <c r="AU292" s="248" t="s">
        <v>79</v>
      </c>
      <c r="AV292" s="14" t="s">
        <v>169</v>
      </c>
      <c r="AW292" s="14" t="s">
        <v>34</v>
      </c>
      <c r="AX292" s="14" t="s">
        <v>77</v>
      </c>
      <c r="AY292" s="248" t="s">
        <v>156</v>
      </c>
    </row>
    <row r="293" s="1" customFormat="1" ht="16.5" customHeight="1">
      <c r="B293" s="213"/>
      <c r="C293" s="214" t="s">
        <v>549</v>
      </c>
      <c r="D293" s="214" t="s">
        <v>159</v>
      </c>
      <c r="E293" s="215" t="s">
        <v>581</v>
      </c>
      <c r="F293" s="216" t="s">
        <v>582</v>
      </c>
      <c r="G293" s="217" t="s">
        <v>302</v>
      </c>
      <c r="H293" s="218">
        <v>115</v>
      </c>
      <c r="I293" s="219"/>
      <c r="J293" s="220">
        <f>ROUND(I293*H293,2)</f>
        <v>0</v>
      </c>
      <c r="K293" s="216" t="s">
        <v>163</v>
      </c>
      <c r="L293" s="47"/>
      <c r="M293" s="221" t="s">
        <v>5</v>
      </c>
      <c r="N293" s="222" t="s">
        <v>41</v>
      </c>
      <c r="O293" s="48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AR293" s="25" t="s">
        <v>169</v>
      </c>
      <c r="AT293" s="25" t="s">
        <v>159</v>
      </c>
      <c r="AU293" s="25" t="s">
        <v>79</v>
      </c>
      <c r="AY293" s="25" t="s">
        <v>156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25" t="s">
        <v>77</v>
      </c>
      <c r="BK293" s="225">
        <f>ROUND(I293*H293,2)</f>
        <v>0</v>
      </c>
      <c r="BL293" s="25" t="s">
        <v>169</v>
      </c>
      <c r="BM293" s="25" t="s">
        <v>583</v>
      </c>
    </row>
    <row r="294" s="1" customFormat="1" ht="38.25" customHeight="1">
      <c r="B294" s="213"/>
      <c r="C294" s="214" t="s">
        <v>584</v>
      </c>
      <c r="D294" s="214" t="s">
        <v>159</v>
      </c>
      <c r="E294" s="215" t="s">
        <v>585</v>
      </c>
      <c r="F294" s="216" t="s">
        <v>586</v>
      </c>
      <c r="G294" s="217" t="s">
        <v>538</v>
      </c>
      <c r="H294" s="218">
        <v>2</v>
      </c>
      <c r="I294" s="219"/>
      <c r="J294" s="220">
        <f>ROUND(I294*H294,2)</f>
        <v>0</v>
      </c>
      <c r="K294" s="216" t="s">
        <v>163</v>
      </c>
      <c r="L294" s="47"/>
      <c r="M294" s="221" t="s">
        <v>5</v>
      </c>
      <c r="N294" s="222" t="s">
        <v>41</v>
      </c>
      <c r="O294" s="48"/>
      <c r="P294" s="223">
        <f>O294*H294</f>
        <v>0</v>
      </c>
      <c r="Q294" s="223">
        <v>0</v>
      </c>
      <c r="R294" s="223">
        <f>Q294*H294</f>
        <v>0</v>
      </c>
      <c r="S294" s="223">
        <v>0.082000000000000003</v>
      </c>
      <c r="T294" s="224">
        <f>S294*H294</f>
        <v>0.16400000000000001</v>
      </c>
      <c r="AR294" s="25" t="s">
        <v>169</v>
      </c>
      <c r="AT294" s="25" t="s">
        <v>159</v>
      </c>
      <c r="AU294" s="25" t="s">
        <v>79</v>
      </c>
      <c r="AY294" s="25" t="s">
        <v>156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25" t="s">
        <v>77</v>
      </c>
      <c r="BK294" s="225">
        <f>ROUND(I294*H294,2)</f>
        <v>0</v>
      </c>
      <c r="BL294" s="25" t="s">
        <v>169</v>
      </c>
      <c r="BM294" s="25" t="s">
        <v>587</v>
      </c>
    </row>
    <row r="295" s="1" customFormat="1" ht="25.5" customHeight="1">
      <c r="B295" s="213"/>
      <c r="C295" s="214" t="s">
        <v>588</v>
      </c>
      <c r="D295" s="214" t="s">
        <v>159</v>
      </c>
      <c r="E295" s="215" t="s">
        <v>589</v>
      </c>
      <c r="F295" s="216" t="s">
        <v>590</v>
      </c>
      <c r="G295" s="217" t="s">
        <v>538</v>
      </c>
      <c r="H295" s="218">
        <v>6</v>
      </c>
      <c r="I295" s="219"/>
      <c r="J295" s="220">
        <f>ROUND(I295*H295,2)</f>
        <v>0</v>
      </c>
      <c r="K295" s="216" t="s">
        <v>163</v>
      </c>
      <c r="L295" s="47"/>
      <c r="M295" s="221" t="s">
        <v>5</v>
      </c>
      <c r="N295" s="222" t="s">
        <v>41</v>
      </c>
      <c r="O295" s="48"/>
      <c r="P295" s="223">
        <f>O295*H295</f>
        <v>0</v>
      </c>
      <c r="Q295" s="223">
        <v>0</v>
      </c>
      <c r="R295" s="223">
        <f>Q295*H295</f>
        <v>0</v>
      </c>
      <c r="S295" s="223">
        <v>0.036999999999999998</v>
      </c>
      <c r="T295" s="224">
        <f>S295*H295</f>
        <v>0.22199999999999998</v>
      </c>
      <c r="AR295" s="25" t="s">
        <v>169</v>
      </c>
      <c r="AT295" s="25" t="s">
        <v>159</v>
      </c>
      <c r="AU295" s="25" t="s">
        <v>79</v>
      </c>
      <c r="AY295" s="25" t="s">
        <v>156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25" t="s">
        <v>77</v>
      </c>
      <c r="BK295" s="225">
        <f>ROUND(I295*H295,2)</f>
        <v>0</v>
      </c>
      <c r="BL295" s="25" t="s">
        <v>169</v>
      </c>
      <c r="BM295" s="25" t="s">
        <v>591</v>
      </c>
    </row>
    <row r="296" s="1" customFormat="1" ht="38.25" customHeight="1">
      <c r="B296" s="213"/>
      <c r="C296" s="214" t="s">
        <v>592</v>
      </c>
      <c r="D296" s="214" t="s">
        <v>159</v>
      </c>
      <c r="E296" s="215" t="s">
        <v>593</v>
      </c>
      <c r="F296" s="216" t="s">
        <v>594</v>
      </c>
      <c r="G296" s="217" t="s">
        <v>538</v>
      </c>
      <c r="H296" s="218">
        <v>2</v>
      </c>
      <c r="I296" s="219"/>
      <c r="J296" s="220">
        <f>ROUND(I296*H296,2)</f>
        <v>0</v>
      </c>
      <c r="K296" s="216" t="s">
        <v>163</v>
      </c>
      <c r="L296" s="47"/>
      <c r="M296" s="221" t="s">
        <v>5</v>
      </c>
      <c r="N296" s="222" t="s">
        <v>41</v>
      </c>
      <c r="O296" s="48"/>
      <c r="P296" s="223">
        <f>O296*H296</f>
        <v>0</v>
      </c>
      <c r="Q296" s="223">
        <v>0</v>
      </c>
      <c r="R296" s="223">
        <f>Q296*H296</f>
        <v>0</v>
      </c>
      <c r="S296" s="223">
        <v>0.0040000000000000001</v>
      </c>
      <c r="T296" s="224">
        <f>S296*H296</f>
        <v>0.0080000000000000002</v>
      </c>
      <c r="AR296" s="25" t="s">
        <v>169</v>
      </c>
      <c r="AT296" s="25" t="s">
        <v>159</v>
      </c>
      <c r="AU296" s="25" t="s">
        <v>79</v>
      </c>
      <c r="AY296" s="25" t="s">
        <v>156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25" t="s">
        <v>77</v>
      </c>
      <c r="BK296" s="225">
        <f>ROUND(I296*H296,2)</f>
        <v>0</v>
      </c>
      <c r="BL296" s="25" t="s">
        <v>169</v>
      </c>
      <c r="BM296" s="25" t="s">
        <v>595</v>
      </c>
    </row>
    <row r="297" s="11" customFormat="1" ht="29.88" customHeight="1">
      <c r="B297" s="200"/>
      <c r="D297" s="201" t="s">
        <v>69</v>
      </c>
      <c r="E297" s="211" t="s">
        <v>596</v>
      </c>
      <c r="F297" s="211" t="s">
        <v>597</v>
      </c>
      <c r="I297" s="203"/>
      <c r="J297" s="212">
        <f>BK297</f>
        <v>0</v>
      </c>
      <c r="L297" s="200"/>
      <c r="M297" s="205"/>
      <c r="N297" s="206"/>
      <c r="O297" s="206"/>
      <c r="P297" s="207">
        <f>SUM(P298:P323)</f>
        <v>0</v>
      </c>
      <c r="Q297" s="206"/>
      <c r="R297" s="207">
        <f>SUM(R298:R323)</f>
        <v>0</v>
      </c>
      <c r="S297" s="206"/>
      <c r="T297" s="208">
        <f>SUM(T298:T323)</f>
        <v>0</v>
      </c>
      <c r="AR297" s="201" t="s">
        <v>77</v>
      </c>
      <c r="AT297" s="209" t="s">
        <v>69</v>
      </c>
      <c r="AU297" s="209" t="s">
        <v>77</v>
      </c>
      <c r="AY297" s="201" t="s">
        <v>156</v>
      </c>
      <c r="BK297" s="210">
        <f>SUM(BK298:BK323)</f>
        <v>0</v>
      </c>
    </row>
    <row r="298" s="1" customFormat="1" ht="25.5" customHeight="1">
      <c r="B298" s="213"/>
      <c r="C298" s="214" t="s">
        <v>598</v>
      </c>
      <c r="D298" s="214" t="s">
        <v>159</v>
      </c>
      <c r="E298" s="215" t="s">
        <v>599</v>
      </c>
      <c r="F298" s="216" t="s">
        <v>600</v>
      </c>
      <c r="G298" s="217" t="s">
        <v>260</v>
      </c>
      <c r="H298" s="218">
        <v>495.298</v>
      </c>
      <c r="I298" s="219"/>
      <c r="J298" s="220">
        <f>ROUND(I298*H298,2)</f>
        <v>0</v>
      </c>
      <c r="K298" s="216" t="s">
        <v>163</v>
      </c>
      <c r="L298" s="47"/>
      <c r="M298" s="221" t="s">
        <v>5</v>
      </c>
      <c r="N298" s="222" t="s">
        <v>41</v>
      </c>
      <c r="O298" s="48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AR298" s="25" t="s">
        <v>169</v>
      </c>
      <c r="AT298" s="25" t="s">
        <v>159</v>
      </c>
      <c r="AU298" s="25" t="s">
        <v>79</v>
      </c>
      <c r="AY298" s="25" t="s">
        <v>156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25" t="s">
        <v>77</v>
      </c>
      <c r="BK298" s="225">
        <f>ROUND(I298*H298,2)</f>
        <v>0</v>
      </c>
      <c r="BL298" s="25" t="s">
        <v>169</v>
      </c>
      <c r="BM298" s="25" t="s">
        <v>601</v>
      </c>
    </row>
    <row r="299" s="12" customFormat="1">
      <c r="B299" s="231"/>
      <c r="D299" s="232" t="s">
        <v>242</v>
      </c>
      <c r="E299" s="233" t="s">
        <v>5</v>
      </c>
      <c r="F299" s="234" t="s">
        <v>602</v>
      </c>
      <c r="H299" s="233" t="s">
        <v>5</v>
      </c>
      <c r="I299" s="235"/>
      <c r="L299" s="231"/>
      <c r="M299" s="236"/>
      <c r="N299" s="237"/>
      <c r="O299" s="237"/>
      <c r="P299" s="237"/>
      <c r="Q299" s="237"/>
      <c r="R299" s="237"/>
      <c r="S299" s="237"/>
      <c r="T299" s="238"/>
      <c r="AT299" s="233" t="s">
        <v>242</v>
      </c>
      <c r="AU299" s="233" t="s">
        <v>79</v>
      </c>
      <c r="AV299" s="12" t="s">
        <v>77</v>
      </c>
      <c r="AW299" s="12" t="s">
        <v>34</v>
      </c>
      <c r="AX299" s="12" t="s">
        <v>70</v>
      </c>
      <c r="AY299" s="233" t="s">
        <v>156</v>
      </c>
    </row>
    <row r="300" s="13" customFormat="1">
      <c r="B300" s="239"/>
      <c r="D300" s="232" t="s">
        <v>242</v>
      </c>
      <c r="E300" s="240" t="s">
        <v>5</v>
      </c>
      <c r="F300" s="241" t="s">
        <v>603</v>
      </c>
      <c r="H300" s="242">
        <v>268.36399999999998</v>
      </c>
      <c r="I300" s="243"/>
      <c r="L300" s="239"/>
      <c r="M300" s="244"/>
      <c r="N300" s="245"/>
      <c r="O300" s="245"/>
      <c r="P300" s="245"/>
      <c r="Q300" s="245"/>
      <c r="R300" s="245"/>
      <c r="S300" s="245"/>
      <c r="T300" s="246"/>
      <c r="AT300" s="240" t="s">
        <v>242</v>
      </c>
      <c r="AU300" s="240" t="s">
        <v>79</v>
      </c>
      <c r="AV300" s="13" t="s">
        <v>79</v>
      </c>
      <c r="AW300" s="13" t="s">
        <v>34</v>
      </c>
      <c r="AX300" s="13" t="s">
        <v>70</v>
      </c>
      <c r="AY300" s="240" t="s">
        <v>156</v>
      </c>
    </row>
    <row r="301" s="12" customFormat="1">
      <c r="B301" s="231"/>
      <c r="D301" s="232" t="s">
        <v>242</v>
      </c>
      <c r="E301" s="233" t="s">
        <v>5</v>
      </c>
      <c r="F301" s="234" t="s">
        <v>604</v>
      </c>
      <c r="H301" s="233" t="s">
        <v>5</v>
      </c>
      <c r="I301" s="235"/>
      <c r="L301" s="231"/>
      <c r="M301" s="236"/>
      <c r="N301" s="237"/>
      <c r="O301" s="237"/>
      <c r="P301" s="237"/>
      <c r="Q301" s="237"/>
      <c r="R301" s="237"/>
      <c r="S301" s="237"/>
      <c r="T301" s="238"/>
      <c r="AT301" s="233" t="s">
        <v>242</v>
      </c>
      <c r="AU301" s="233" t="s">
        <v>79</v>
      </c>
      <c r="AV301" s="12" t="s">
        <v>77</v>
      </c>
      <c r="AW301" s="12" t="s">
        <v>34</v>
      </c>
      <c r="AX301" s="12" t="s">
        <v>70</v>
      </c>
      <c r="AY301" s="233" t="s">
        <v>156</v>
      </c>
    </row>
    <row r="302" s="13" customFormat="1">
      <c r="B302" s="239"/>
      <c r="D302" s="232" t="s">
        <v>242</v>
      </c>
      <c r="E302" s="240" t="s">
        <v>5</v>
      </c>
      <c r="F302" s="241" t="s">
        <v>605</v>
      </c>
      <c r="H302" s="242">
        <v>85.536000000000001</v>
      </c>
      <c r="I302" s="243"/>
      <c r="L302" s="239"/>
      <c r="M302" s="244"/>
      <c r="N302" s="245"/>
      <c r="O302" s="245"/>
      <c r="P302" s="245"/>
      <c r="Q302" s="245"/>
      <c r="R302" s="245"/>
      <c r="S302" s="245"/>
      <c r="T302" s="246"/>
      <c r="AT302" s="240" t="s">
        <v>242</v>
      </c>
      <c r="AU302" s="240" t="s">
        <v>79</v>
      </c>
      <c r="AV302" s="13" t="s">
        <v>79</v>
      </c>
      <c r="AW302" s="13" t="s">
        <v>34</v>
      </c>
      <c r="AX302" s="13" t="s">
        <v>70</v>
      </c>
      <c r="AY302" s="240" t="s">
        <v>156</v>
      </c>
    </row>
    <row r="303" s="12" customFormat="1">
      <c r="B303" s="231"/>
      <c r="D303" s="232" t="s">
        <v>242</v>
      </c>
      <c r="E303" s="233" t="s">
        <v>5</v>
      </c>
      <c r="F303" s="234" t="s">
        <v>606</v>
      </c>
      <c r="H303" s="233" t="s">
        <v>5</v>
      </c>
      <c r="I303" s="235"/>
      <c r="L303" s="231"/>
      <c r="M303" s="236"/>
      <c r="N303" s="237"/>
      <c r="O303" s="237"/>
      <c r="P303" s="237"/>
      <c r="Q303" s="237"/>
      <c r="R303" s="237"/>
      <c r="S303" s="237"/>
      <c r="T303" s="238"/>
      <c r="AT303" s="233" t="s">
        <v>242</v>
      </c>
      <c r="AU303" s="233" t="s">
        <v>79</v>
      </c>
      <c r="AV303" s="12" t="s">
        <v>77</v>
      </c>
      <c r="AW303" s="12" t="s">
        <v>34</v>
      </c>
      <c r="AX303" s="12" t="s">
        <v>70</v>
      </c>
      <c r="AY303" s="233" t="s">
        <v>156</v>
      </c>
    </row>
    <row r="304" s="13" customFormat="1">
      <c r="B304" s="239"/>
      <c r="D304" s="232" t="s">
        <v>242</v>
      </c>
      <c r="E304" s="240" t="s">
        <v>5</v>
      </c>
      <c r="F304" s="241" t="s">
        <v>607</v>
      </c>
      <c r="H304" s="242">
        <v>141.19999999999999</v>
      </c>
      <c r="I304" s="243"/>
      <c r="L304" s="239"/>
      <c r="M304" s="244"/>
      <c r="N304" s="245"/>
      <c r="O304" s="245"/>
      <c r="P304" s="245"/>
      <c r="Q304" s="245"/>
      <c r="R304" s="245"/>
      <c r="S304" s="245"/>
      <c r="T304" s="246"/>
      <c r="AT304" s="240" t="s">
        <v>242</v>
      </c>
      <c r="AU304" s="240" t="s">
        <v>79</v>
      </c>
      <c r="AV304" s="13" t="s">
        <v>79</v>
      </c>
      <c r="AW304" s="13" t="s">
        <v>34</v>
      </c>
      <c r="AX304" s="13" t="s">
        <v>70</v>
      </c>
      <c r="AY304" s="240" t="s">
        <v>156</v>
      </c>
    </row>
    <row r="305" s="12" customFormat="1">
      <c r="B305" s="231"/>
      <c r="D305" s="232" t="s">
        <v>242</v>
      </c>
      <c r="E305" s="233" t="s">
        <v>5</v>
      </c>
      <c r="F305" s="234" t="s">
        <v>608</v>
      </c>
      <c r="H305" s="233" t="s">
        <v>5</v>
      </c>
      <c r="I305" s="235"/>
      <c r="L305" s="231"/>
      <c r="M305" s="236"/>
      <c r="N305" s="237"/>
      <c r="O305" s="237"/>
      <c r="P305" s="237"/>
      <c r="Q305" s="237"/>
      <c r="R305" s="237"/>
      <c r="S305" s="237"/>
      <c r="T305" s="238"/>
      <c r="AT305" s="233" t="s">
        <v>242</v>
      </c>
      <c r="AU305" s="233" t="s">
        <v>79</v>
      </c>
      <c r="AV305" s="12" t="s">
        <v>77</v>
      </c>
      <c r="AW305" s="12" t="s">
        <v>34</v>
      </c>
      <c r="AX305" s="12" t="s">
        <v>70</v>
      </c>
      <c r="AY305" s="233" t="s">
        <v>156</v>
      </c>
    </row>
    <row r="306" s="13" customFormat="1">
      <c r="B306" s="239"/>
      <c r="D306" s="232" t="s">
        <v>242</v>
      </c>
      <c r="E306" s="240" t="s">
        <v>5</v>
      </c>
      <c r="F306" s="241" t="s">
        <v>609</v>
      </c>
      <c r="H306" s="242">
        <v>0.19800000000000001</v>
      </c>
      <c r="I306" s="243"/>
      <c r="L306" s="239"/>
      <c r="M306" s="244"/>
      <c r="N306" s="245"/>
      <c r="O306" s="245"/>
      <c r="P306" s="245"/>
      <c r="Q306" s="245"/>
      <c r="R306" s="245"/>
      <c r="S306" s="245"/>
      <c r="T306" s="246"/>
      <c r="AT306" s="240" t="s">
        <v>242</v>
      </c>
      <c r="AU306" s="240" t="s">
        <v>79</v>
      </c>
      <c r="AV306" s="13" t="s">
        <v>79</v>
      </c>
      <c r="AW306" s="13" t="s">
        <v>34</v>
      </c>
      <c r="AX306" s="13" t="s">
        <v>70</v>
      </c>
      <c r="AY306" s="240" t="s">
        <v>156</v>
      </c>
    </row>
    <row r="307" s="14" customFormat="1">
      <c r="B307" s="247"/>
      <c r="D307" s="232" t="s">
        <v>242</v>
      </c>
      <c r="E307" s="248" t="s">
        <v>5</v>
      </c>
      <c r="F307" s="249" t="s">
        <v>249</v>
      </c>
      <c r="H307" s="250">
        <v>495.298</v>
      </c>
      <c r="I307" s="251"/>
      <c r="L307" s="247"/>
      <c r="M307" s="252"/>
      <c r="N307" s="253"/>
      <c r="O307" s="253"/>
      <c r="P307" s="253"/>
      <c r="Q307" s="253"/>
      <c r="R307" s="253"/>
      <c r="S307" s="253"/>
      <c r="T307" s="254"/>
      <c r="AT307" s="248" t="s">
        <v>242</v>
      </c>
      <c r="AU307" s="248" t="s">
        <v>79</v>
      </c>
      <c r="AV307" s="14" t="s">
        <v>169</v>
      </c>
      <c r="AW307" s="14" t="s">
        <v>34</v>
      </c>
      <c r="AX307" s="14" t="s">
        <v>77</v>
      </c>
      <c r="AY307" s="248" t="s">
        <v>156</v>
      </c>
    </row>
    <row r="308" s="1" customFormat="1" ht="38.25" customHeight="1">
      <c r="B308" s="213"/>
      <c r="C308" s="214" t="s">
        <v>610</v>
      </c>
      <c r="D308" s="214" t="s">
        <v>159</v>
      </c>
      <c r="E308" s="215" t="s">
        <v>611</v>
      </c>
      <c r="F308" s="216" t="s">
        <v>612</v>
      </c>
      <c r="G308" s="217" t="s">
        <v>260</v>
      </c>
      <c r="H308" s="218">
        <v>9410.6620000000003</v>
      </c>
      <c r="I308" s="219"/>
      <c r="J308" s="220">
        <f>ROUND(I308*H308,2)</f>
        <v>0</v>
      </c>
      <c r="K308" s="216" t="s">
        <v>163</v>
      </c>
      <c r="L308" s="47"/>
      <c r="M308" s="221" t="s">
        <v>5</v>
      </c>
      <c r="N308" s="222" t="s">
        <v>41</v>
      </c>
      <c r="O308" s="48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AR308" s="25" t="s">
        <v>169</v>
      </c>
      <c r="AT308" s="25" t="s">
        <v>159</v>
      </c>
      <c r="AU308" s="25" t="s">
        <v>79</v>
      </c>
      <c r="AY308" s="25" t="s">
        <v>156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25" t="s">
        <v>77</v>
      </c>
      <c r="BK308" s="225">
        <f>ROUND(I308*H308,2)</f>
        <v>0</v>
      </c>
      <c r="BL308" s="25" t="s">
        <v>169</v>
      </c>
      <c r="BM308" s="25" t="s">
        <v>613</v>
      </c>
    </row>
    <row r="309" s="13" customFormat="1">
      <c r="B309" s="239"/>
      <c r="D309" s="232" t="s">
        <v>242</v>
      </c>
      <c r="E309" s="240" t="s">
        <v>5</v>
      </c>
      <c r="F309" s="241" t="s">
        <v>614</v>
      </c>
      <c r="H309" s="242">
        <v>9410.6620000000003</v>
      </c>
      <c r="I309" s="243"/>
      <c r="L309" s="239"/>
      <c r="M309" s="244"/>
      <c r="N309" s="245"/>
      <c r="O309" s="245"/>
      <c r="P309" s="245"/>
      <c r="Q309" s="245"/>
      <c r="R309" s="245"/>
      <c r="S309" s="245"/>
      <c r="T309" s="246"/>
      <c r="AT309" s="240" t="s">
        <v>242</v>
      </c>
      <c r="AU309" s="240" t="s">
        <v>79</v>
      </c>
      <c r="AV309" s="13" t="s">
        <v>79</v>
      </c>
      <c r="AW309" s="13" t="s">
        <v>34</v>
      </c>
      <c r="AX309" s="13" t="s">
        <v>70</v>
      </c>
      <c r="AY309" s="240" t="s">
        <v>156</v>
      </c>
    </row>
    <row r="310" s="14" customFormat="1">
      <c r="B310" s="247"/>
      <c r="D310" s="232" t="s">
        <v>242</v>
      </c>
      <c r="E310" s="248" t="s">
        <v>5</v>
      </c>
      <c r="F310" s="249" t="s">
        <v>249</v>
      </c>
      <c r="H310" s="250">
        <v>9410.6620000000003</v>
      </c>
      <c r="I310" s="251"/>
      <c r="L310" s="247"/>
      <c r="M310" s="252"/>
      <c r="N310" s="253"/>
      <c r="O310" s="253"/>
      <c r="P310" s="253"/>
      <c r="Q310" s="253"/>
      <c r="R310" s="253"/>
      <c r="S310" s="253"/>
      <c r="T310" s="254"/>
      <c r="AT310" s="248" t="s">
        <v>242</v>
      </c>
      <c r="AU310" s="248" t="s">
        <v>79</v>
      </c>
      <c r="AV310" s="14" t="s">
        <v>169</v>
      </c>
      <c r="AW310" s="14" t="s">
        <v>34</v>
      </c>
      <c r="AX310" s="14" t="s">
        <v>77</v>
      </c>
      <c r="AY310" s="248" t="s">
        <v>156</v>
      </c>
    </row>
    <row r="311" s="1" customFormat="1" ht="16.5" customHeight="1">
      <c r="B311" s="213"/>
      <c r="C311" s="214" t="s">
        <v>615</v>
      </c>
      <c r="D311" s="214" t="s">
        <v>159</v>
      </c>
      <c r="E311" s="215" t="s">
        <v>616</v>
      </c>
      <c r="F311" s="216" t="s">
        <v>617</v>
      </c>
      <c r="G311" s="217" t="s">
        <v>260</v>
      </c>
      <c r="H311" s="218">
        <v>495.298</v>
      </c>
      <c r="I311" s="219"/>
      <c r="J311" s="220">
        <f>ROUND(I311*H311,2)</f>
        <v>0</v>
      </c>
      <c r="K311" s="216" t="s">
        <v>163</v>
      </c>
      <c r="L311" s="47"/>
      <c r="M311" s="221" t="s">
        <v>5</v>
      </c>
      <c r="N311" s="222" t="s">
        <v>41</v>
      </c>
      <c r="O311" s="48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AR311" s="25" t="s">
        <v>169</v>
      </c>
      <c r="AT311" s="25" t="s">
        <v>159</v>
      </c>
      <c r="AU311" s="25" t="s">
        <v>79</v>
      </c>
      <c r="AY311" s="25" t="s">
        <v>156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5" t="s">
        <v>77</v>
      </c>
      <c r="BK311" s="225">
        <f>ROUND(I311*H311,2)</f>
        <v>0</v>
      </c>
      <c r="BL311" s="25" t="s">
        <v>169</v>
      </c>
      <c r="BM311" s="25" t="s">
        <v>618</v>
      </c>
    </row>
    <row r="312" s="1" customFormat="1" ht="16.5" customHeight="1">
      <c r="B312" s="213"/>
      <c r="C312" s="214" t="s">
        <v>619</v>
      </c>
      <c r="D312" s="214" t="s">
        <v>159</v>
      </c>
      <c r="E312" s="215" t="s">
        <v>620</v>
      </c>
      <c r="F312" s="216" t="s">
        <v>621</v>
      </c>
      <c r="G312" s="217" t="s">
        <v>260</v>
      </c>
      <c r="H312" s="218">
        <v>85.536000000000001</v>
      </c>
      <c r="I312" s="219"/>
      <c r="J312" s="220">
        <f>ROUND(I312*H312,2)</f>
        <v>0</v>
      </c>
      <c r="K312" s="216" t="s">
        <v>163</v>
      </c>
      <c r="L312" s="47"/>
      <c r="M312" s="221" t="s">
        <v>5</v>
      </c>
      <c r="N312" s="222" t="s">
        <v>41</v>
      </c>
      <c r="O312" s="48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AR312" s="25" t="s">
        <v>169</v>
      </c>
      <c r="AT312" s="25" t="s">
        <v>159</v>
      </c>
      <c r="AU312" s="25" t="s">
        <v>79</v>
      </c>
      <c r="AY312" s="25" t="s">
        <v>156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25" t="s">
        <v>77</v>
      </c>
      <c r="BK312" s="225">
        <f>ROUND(I312*H312,2)</f>
        <v>0</v>
      </c>
      <c r="BL312" s="25" t="s">
        <v>169</v>
      </c>
      <c r="BM312" s="25" t="s">
        <v>622</v>
      </c>
    </row>
    <row r="313" s="12" customFormat="1">
      <c r="B313" s="231"/>
      <c r="D313" s="232" t="s">
        <v>242</v>
      </c>
      <c r="E313" s="233" t="s">
        <v>5</v>
      </c>
      <c r="F313" s="234" t="s">
        <v>623</v>
      </c>
      <c r="H313" s="233" t="s">
        <v>5</v>
      </c>
      <c r="I313" s="235"/>
      <c r="L313" s="231"/>
      <c r="M313" s="236"/>
      <c r="N313" s="237"/>
      <c r="O313" s="237"/>
      <c r="P313" s="237"/>
      <c r="Q313" s="237"/>
      <c r="R313" s="237"/>
      <c r="S313" s="237"/>
      <c r="T313" s="238"/>
      <c r="AT313" s="233" t="s">
        <v>242</v>
      </c>
      <c r="AU313" s="233" t="s">
        <v>79</v>
      </c>
      <c r="AV313" s="12" t="s">
        <v>77</v>
      </c>
      <c r="AW313" s="12" t="s">
        <v>34</v>
      </c>
      <c r="AX313" s="12" t="s">
        <v>70</v>
      </c>
      <c r="AY313" s="233" t="s">
        <v>156</v>
      </c>
    </row>
    <row r="314" s="13" customFormat="1">
      <c r="B314" s="239"/>
      <c r="D314" s="232" t="s">
        <v>242</v>
      </c>
      <c r="E314" s="240" t="s">
        <v>5</v>
      </c>
      <c r="F314" s="241" t="s">
        <v>624</v>
      </c>
      <c r="H314" s="242">
        <v>85.536000000000001</v>
      </c>
      <c r="I314" s="243"/>
      <c r="L314" s="239"/>
      <c r="M314" s="244"/>
      <c r="N314" s="245"/>
      <c r="O314" s="245"/>
      <c r="P314" s="245"/>
      <c r="Q314" s="245"/>
      <c r="R314" s="245"/>
      <c r="S314" s="245"/>
      <c r="T314" s="246"/>
      <c r="AT314" s="240" t="s">
        <v>242</v>
      </c>
      <c r="AU314" s="240" t="s">
        <v>79</v>
      </c>
      <c r="AV314" s="13" t="s">
        <v>79</v>
      </c>
      <c r="AW314" s="13" t="s">
        <v>34</v>
      </c>
      <c r="AX314" s="13" t="s">
        <v>70</v>
      </c>
      <c r="AY314" s="240" t="s">
        <v>156</v>
      </c>
    </row>
    <row r="315" s="14" customFormat="1">
      <c r="B315" s="247"/>
      <c r="D315" s="232" t="s">
        <v>242</v>
      </c>
      <c r="E315" s="248" t="s">
        <v>5</v>
      </c>
      <c r="F315" s="249" t="s">
        <v>249</v>
      </c>
      <c r="H315" s="250">
        <v>85.536000000000001</v>
      </c>
      <c r="I315" s="251"/>
      <c r="L315" s="247"/>
      <c r="M315" s="252"/>
      <c r="N315" s="253"/>
      <c r="O315" s="253"/>
      <c r="P315" s="253"/>
      <c r="Q315" s="253"/>
      <c r="R315" s="253"/>
      <c r="S315" s="253"/>
      <c r="T315" s="254"/>
      <c r="AT315" s="248" t="s">
        <v>242</v>
      </c>
      <c r="AU315" s="248" t="s">
        <v>79</v>
      </c>
      <c r="AV315" s="14" t="s">
        <v>169</v>
      </c>
      <c r="AW315" s="14" t="s">
        <v>34</v>
      </c>
      <c r="AX315" s="14" t="s">
        <v>77</v>
      </c>
      <c r="AY315" s="248" t="s">
        <v>156</v>
      </c>
    </row>
    <row r="316" s="1" customFormat="1" ht="25.5" customHeight="1">
      <c r="B316" s="213"/>
      <c r="C316" s="214" t="s">
        <v>625</v>
      </c>
      <c r="D316" s="214" t="s">
        <v>159</v>
      </c>
      <c r="E316" s="215" t="s">
        <v>626</v>
      </c>
      <c r="F316" s="216" t="s">
        <v>627</v>
      </c>
      <c r="G316" s="217" t="s">
        <v>260</v>
      </c>
      <c r="H316" s="218">
        <v>268.36399999999998</v>
      </c>
      <c r="I316" s="219"/>
      <c r="J316" s="220">
        <f>ROUND(I316*H316,2)</f>
        <v>0</v>
      </c>
      <c r="K316" s="216" t="s">
        <v>163</v>
      </c>
      <c r="L316" s="47"/>
      <c r="M316" s="221" t="s">
        <v>5</v>
      </c>
      <c r="N316" s="222" t="s">
        <v>41</v>
      </c>
      <c r="O316" s="48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AR316" s="25" t="s">
        <v>169</v>
      </c>
      <c r="AT316" s="25" t="s">
        <v>159</v>
      </c>
      <c r="AU316" s="25" t="s">
        <v>79</v>
      </c>
      <c r="AY316" s="25" t="s">
        <v>156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25" t="s">
        <v>77</v>
      </c>
      <c r="BK316" s="225">
        <f>ROUND(I316*H316,2)</f>
        <v>0</v>
      </c>
      <c r="BL316" s="25" t="s">
        <v>169</v>
      </c>
      <c r="BM316" s="25" t="s">
        <v>628</v>
      </c>
    </row>
    <row r="317" s="12" customFormat="1">
      <c r="B317" s="231"/>
      <c r="D317" s="232" t="s">
        <v>242</v>
      </c>
      <c r="E317" s="233" t="s">
        <v>5</v>
      </c>
      <c r="F317" s="234" t="s">
        <v>629</v>
      </c>
      <c r="H317" s="233" t="s">
        <v>5</v>
      </c>
      <c r="I317" s="235"/>
      <c r="L317" s="231"/>
      <c r="M317" s="236"/>
      <c r="N317" s="237"/>
      <c r="O317" s="237"/>
      <c r="P317" s="237"/>
      <c r="Q317" s="237"/>
      <c r="R317" s="237"/>
      <c r="S317" s="237"/>
      <c r="T317" s="238"/>
      <c r="AT317" s="233" t="s">
        <v>242</v>
      </c>
      <c r="AU317" s="233" t="s">
        <v>79</v>
      </c>
      <c r="AV317" s="12" t="s">
        <v>77</v>
      </c>
      <c r="AW317" s="12" t="s">
        <v>34</v>
      </c>
      <c r="AX317" s="12" t="s">
        <v>70</v>
      </c>
      <c r="AY317" s="233" t="s">
        <v>156</v>
      </c>
    </row>
    <row r="318" s="13" customFormat="1">
      <c r="B318" s="239"/>
      <c r="D318" s="232" t="s">
        <v>242</v>
      </c>
      <c r="E318" s="240" t="s">
        <v>5</v>
      </c>
      <c r="F318" s="241" t="s">
        <v>603</v>
      </c>
      <c r="H318" s="242">
        <v>268.36399999999998</v>
      </c>
      <c r="I318" s="243"/>
      <c r="L318" s="239"/>
      <c r="M318" s="244"/>
      <c r="N318" s="245"/>
      <c r="O318" s="245"/>
      <c r="P318" s="245"/>
      <c r="Q318" s="245"/>
      <c r="R318" s="245"/>
      <c r="S318" s="245"/>
      <c r="T318" s="246"/>
      <c r="AT318" s="240" t="s">
        <v>242</v>
      </c>
      <c r="AU318" s="240" t="s">
        <v>79</v>
      </c>
      <c r="AV318" s="13" t="s">
        <v>79</v>
      </c>
      <c r="AW318" s="13" t="s">
        <v>34</v>
      </c>
      <c r="AX318" s="13" t="s">
        <v>70</v>
      </c>
      <c r="AY318" s="240" t="s">
        <v>156</v>
      </c>
    </row>
    <row r="319" s="14" customFormat="1">
      <c r="B319" s="247"/>
      <c r="D319" s="232" t="s">
        <v>242</v>
      </c>
      <c r="E319" s="248" t="s">
        <v>5</v>
      </c>
      <c r="F319" s="249" t="s">
        <v>249</v>
      </c>
      <c r="H319" s="250">
        <v>268.36399999999998</v>
      </c>
      <c r="I319" s="251"/>
      <c r="L319" s="247"/>
      <c r="M319" s="252"/>
      <c r="N319" s="253"/>
      <c r="O319" s="253"/>
      <c r="P319" s="253"/>
      <c r="Q319" s="253"/>
      <c r="R319" s="253"/>
      <c r="S319" s="253"/>
      <c r="T319" s="254"/>
      <c r="AT319" s="248" t="s">
        <v>242</v>
      </c>
      <c r="AU319" s="248" t="s">
        <v>79</v>
      </c>
      <c r="AV319" s="14" t="s">
        <v>169</v>
      </c>
      <c r="AW319" s="14" t="s">
        <v>34</v>
      </c>
      <c r="AX319" s="14" t="s">
        <v>77</v>
      </c>
      <c r="AY319" s="248" t="s">
        <v>156</v>
      </c>
    </row>
    <row r="320" s="1" customFormat="1" ht="16.5" customHeight="1">
      <c r="B320" s="213"/>
      <c r="C320" s="214" t="s">
        <v>630</v>
      </c>
      <c r="D320" s="214" t="s">
        <v>159</v>
      </c>
      <c r="E320" s="215" t="s">
        <v>631</v>
      </c>
      <c r="F320" s="216" t="s">
        <v>632</v>
      </c>
      <c r="G320" s="217" t="s">
        <v>260</v>
      </c>
      <c r="H320" s="218">
        <v>141.19999999999999</v>
      </c>
      <c r="I320" s="219"/>
      <c r="J320" s="220">
        <f>ROUND(I320*H320,2)</f>
        <v>0</v>
      </c>
      <c r="K320" s="216" t="s">
        <v>163</v>
      </c>
      <c r="L320" s="47"/>
      <c r="M320" s="221" t="s">
        <v>5</v>
      </c>
      <c r="N320" s="222" t="s">
        <v>41</v>
      </c>
      <c r="O320" s="48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AR320" s="25" t="s">
        <v>169</v>
      </c>
      <c r="AT320" s="25" t="s">
        <v>159</v>
      </c>
      <c r="AU320" s="25" t="s">
        <v>79</v>
      </c>
      <c r="AY320" s="25" t="s">
        <v>156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25" t="s">
        <v>77</v>
      </c>
      <c r="BK320" s="225">
        <f>ROUND(I320*H320,2)</f>
        <v>0</v>
      </c>
      <c r="BL320" s="25" t="s">
        <v>169</v>
      </c>
      <c r="BM320" s="25" t="s">
        <v>633</v>
      </c>
    </row>
    <row r="321" s="12" customFormat="1">
      <c r="B321" s="231"/>
      <c r="D321" s="232" t="s">
        <v>242</v>
      </c>
      <c r="E321" s="233" t="s">
        <v>5</v>
      </c>
      <c r="F321" s="234" t="s">
        <v>634</v>
      </c>
      <c r="H321" s="233" t="s">
        <v>5</v>
      </c>
      <c r="I321" s="235"/>
      <c r="L321" s="231"/>
      <c r="M321" s="236"/>
      <c r="N321" s="237"/>
      <c r="O321" s="237"/>
      <c r="P321" s="237"/>
      <c r="Q321" s="237"/>
      <c r="R321" s="237"/>
      <c r="S321" s="237"/>
      <c r="T321" s="238"/>
      <c r="AT321" s="233" t="s">
        <v>242</v>
      </c>
      <c r="AU321" s="233" t="s">
        <v>79</v>
      </c>
      <c r="AV321" s="12" t="s">
        <v>77</v>
      </c>
      <c r="AW321" s="12" t="s">
        <v>34</v>
      </c>
      <c r="AX321" s="12" t="s">
        <v>70</v>
      </c>
      <c r="AY321" s="233" t="s">
        <v>156</v>
      </c>
    </row>
    <row r="322" s="13" customFormat="1">
      <c r="B322" s="239"/>
      <c r="D322" s="232" t="s">
        <v>242</v>
      </c>
      <c r="E322" s="240" t="s">
        <v>5</v>
      </c>
      <c r="F322" s="241" t="s">
        <v>607</v>
      </c>
      <c r="H322" s="242">
        <v>141.19999999999999</v>
      </c>
      <c r="I322" s="243"/>
      <c r="L322" s="239"/>
      <c r="M322" s="244"/>
      <c r="N322" s="245"/>
      <c r="O322" s="245"/>
      <c r="P322" s="245"/>
      <c r="Q322" s="245"/>
      <c r="R322" s="245"/>
      <c r="S322" s="245"/>
      <c r="T322" s="246"/>
      <c r="AT322" s="240" t="s">
        <v>242</v>
      </c>
      <c r="AU322" s="240" t="s">
        <v>79</v>
      </c>
      <c r="AV322" s="13" t="s">
        <v>79</v>
      </c>
      <c r="AW322" s="13" t="s">
        <v>34</v>
      </c>
      <c r="AX322" s="13" t="s">
        <v>70</v>
      </c>
      <c r="AY322" s="240" t="s">
        <v>156</v>
      </c>
    </row>
    <row r="323" s="14" customFormat="1">
      <c r="B323" s="247"/>
      <c r="D323" s="232" t="s">
        <v>242</v>
      </c>
      <c r="E323" s="248" t="s">
        <v>5</v>
      </c>
      <c r="F323" s="249" t="s">
        <v>249</v>
      </c>
      <c r="H323" s="250">
        <v>141.19999999999999</v>
      </c>
      <c r="I323" s="251"/>
      <c r="L323" s="247"/>
      <c r="M323" s="267"/>
      <c r="N323" s="268"/>
      <c r="O323" s="268"/>
      <c r="P323" s="268"/>
      <c r="Q323" s="268"/>
      <c r="R323" s="268"/>
      <c r="S323" s="268"/>
      <c r="T323" s="269"/>
      <c r="AT323" s="248" t="s">
        <v>242</v>
      </c>
      <c r="AU323" s="248" t="s">
        <v>79</v>
      </c>
      <c r="AV323" s="14" t="s">
        <v>169</v>
      </c>
      <c r="AW323" s="14" t="s">
        <v>34</v>
      </c>
      <c r="AX323" s="14" t="s">
        <v>77</v>
      </c>
      <c r="AY323" s="248" t="s">
        <v>156</v>
      </c>
    </row>
    <row r="324" s="1" customFormat="1" ht="6.96" customHeight="1">
      <c r="B324" s="68"/>
      <c r="C324" s="69"/>
      <c r="D324" s="69"/>
      <c r="E324" s="69"/>
      <c r="F324" s="69"/>
      <c r="G324" s="69"/>
      <c r="H324" s="69"/>
      <c r="I324" s="164"/>
      <c r="J324" s="69"/>
      <c r="K324" s="69"/>
      <c r="L324" s="47"/>
    </row>
  </sheetData>
  <autoFilter ref="C92:K32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9:H79"/>
    <mergeCell ref="E83:H83"/>
    <mergeCell ref="E81:H81"/>
    <mergeCell ref="E85:H85"/>
    <mergeCell ref="G1:H1"/>
    <mergeCell ref="L2:V2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100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224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635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ROUND(J97,2)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ROUND(SUM(BE97:BE436), 2)</f>
        <v>0</v>
      </c>
      <c r="G34" s="48"/>
      <c r="H34" s="48"/>
      <c r="I34" s="156">
        <v>0.20999999999999999</v>
      </c>
      <c r="J34" s="155">
        <f>ROUND(ROUND((SUM(BE97:BE436)),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ROUND(SUM(BF97:BF436), 2)</f>
        <v>0</v>
      </c>
      <c r="G35" s="48"/>
      <c r="H35" s="48"/>
      <c r="I35" s="156">
        <v>0.14999999999999999</v>
      </c>
      <c r="J35" s="155">
        <f>ROUND(ROUND((SUM(BF97:BF436)),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ROUND(SUM(BG97:BG436),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ROUND(SUM(BH97:BH436),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ROUND(SUM(BI97:BI436),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224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102.2.NN - Úprava odvodnění komunikace u křižovatky s ulicí Zemědělská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J97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J98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J99</f>
        <v>0</v>
      </c>
      <c r="K66" s="186"/>
    </row>
    <row r="67" s="9" customFormat="1" ht="19.92" customHeight="1">
      <c r="B67" s="180"/>
      <c r="C67" s="181"/>
      <c r="D67" s="182" t="s">
        <v>636</v>
      </c>
      <c r="E67" s="183"/>
      <c r="F67" s="183"/>
      <c r="G67" s="183"/>
      <c r="H67" s="183"/>
      <c r="I67" s="184"/>
      <c r="J67" s="185">
        <f>J221</f>
        <v>0</v>
      </c>
      <c r="K67" s="186"/>
    </row>
    <row r="68" s="9" customFormat="1" ht="19.92" customHeight="1">
      <c r="B68" s="180"/>
      <c r="C68" s="181"/>
      <c r="D68" s="182" t="s">
        <v>637</v>
      </c>
      <c r="E68" s="183"/>
      <c r="F68" s="183"/>
      <c r="G68" s="183"/>
      <c r="H68" s="183"/>
      <c r="I68" s="184"/>
      <c r="J68" s="185">
        <f>J238</f>
        <v>0</v>
      </c>
      <c r="K68" s="186"/>
    </row>
    <row r="69" s="9" customFormat="1" ht="19.92" customHeight="1">
      <c r="B69" s="180"/>
      <c r="C69" s="181"/>
      <c r="D69" s="182" t="s">
        <v>229</v>
      </c>
      <c r="E69" s="183"/>
      <c r="F69" s="183"/>
      <c r="G69" s="183"/>
      <c r="H69" s="183"/>
      <c r="I69" s="184"/>
      <c r="J69" s="185">
        <f>J243</f>
        <v>0</v>
      </c>
      <c r="K69" s="186"/>
    </row>
    <row r="70" s="9" customFormat="1" ht="19.92" customHeight="1">
      <c r="B70" s="180"/>
      <c r="C70" s="181"/>
      <c r="D70" s="182" t="s">
        <v>230</v>
      </c>
      <c r="E70" s="183"/>
      <c r="F70" s="183"/>
      <c r="G70" s="183"/>
      <c r="H70" s="183"/>
      <c r="I70" s="184"/>
      <c r="J70" s="185">
        <f>J267</f>
        <v>0</v>
      </c>
      <c r="K70" s="186"/>
    </row>
    <row r="71" s="9" customFormat="1" ht="19.92" customHeight="1">
      <c r="B71" s="180"/>
      <c r="C71" s="181"/>
      <c r="D71" s="182" t="s">
        <v>231</v>
      </c>
      <c r="E71" s="183"/>
      <c r="F71" s="183"/>
      <c r="G71" s="183"/>
      <c r="H71" s="183"/>
      <c r="I71" s="184"/>
      <c r="J71" s="185">
        <f>J323</f>
        <v>0</v>
      </c>
      <c r="K71" s="186"/>
    </row>
    <row r="72" s="9" customFormat="1" ht="19.92" customHeight="1">
      <c r="B72" s="180"/>
      <c r="C72" s="181"/>
      <c r="D72" s="182" t="s">
        <v>232</v>
      </c>
      <c r="E72" s="183"/>
      <c r="F72" s="183"/>
      <c r="G72" s="183"/>
      <c r="H72" s="183"/>
      <c r="I72" s="184"/>
      <c r="J72" s="185">
        <f>J377</f>
        <v>0</v>
      </c>
      <c r="K72" s="186"/>
    </row>
    <row r="73" s="9" customFormat="1" ht="19.92" customHeight="1">
      <c r="B73" s="180"/>
      <c r="C73" s="181"/>
      <c r="D73" s="182" t="s">
        <v>339</v>
      </c>
      <c r="E73" s="183"/>
      <c r="F73" s="183"/>
      <c r="G73" s="183"/>
      <c r="H73" s="183"/>
      <c r="I73" s="184"/>
      <c r="J73" s="185">
        <f>J396</f>
        <v>0</v>
      </c>
      <c r="K73" s="186"/>
    </row>
    <row r="74" s="1" customFormat="1" ht="21.84" customHeight="1">
      <c r="B74" s="47"/>
      <c r="C74" s="48"/>
      <c r="D74" s="48"/>
      <c r="E74" s="48"/>
      <c r="F74" s="48"/>
      <c r="G74" s="48"/>
      <c r="H74" s="48"/>
      <c r="I74" s="142"/>
      <c r="J74" s="48"/>
      <c r="K74" s="52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4"/>
      <c r="J75" s="69"/>
      <c r="K75" s="70"/>
    </row>
    <row r="79" s="1" customFormat="1" ht="6.96" customHeight="1">
      <c r="B79" s="71"/>
      <c r="C79" s="72"/>
      <c r="D79" s="72"/>
      <c r="E79" s="72"/>
      <c r="F79" s="72"/>
      <c r="G79" s="72"/>
      <c r="H79" s="72"/>
      <c r="I79" s="165"/>
      <c r="J79" s="72"/>
      <c r="K79" s="72"/>
      <c r="L79" s="47"/>
    </row>
    <row r="80" s="1" customFormat="1" ht="36.96" customHeight="1">
      <c r="B80" s="47"/>
      <c r="C80" s="73" t="s">
        <v>139</v>
      </c>
      <c r="I80" s="187"/>
      <c r="L80" s="47"/>
    </row>
    <row r="81" s="1" customFormat="1" ht="6.96" customHeight="1">
      <c r="B81" s="47"/>
      <c r="I81" s="187"/>
      <c r="L81" s="47"/>
    </row>
    <row r="82" s="1" customFormat="1" ht="14.4" customHeight="1">
      <c r="B82" s="47"/>
      <c r="C82" s="75" t="s">
        <v>19</v>
      </c>
      <c r="I82" s="187"/>
      <c r="L82" s="47"/>
    </row>
    <row r="83" s="1" customFormat="1" ht="16.5" customHeight="1">
      <c r="B83" s="47"/>
      <c r="E83" s="188" t="str">
        <f>E7</f>
        <v>Cyklostezka Bratrušov - 2.rozpočet</v>
      </c>
      <c r="F83" s="75"/>
      <c r="G83" s="75"/>
      <c r="H83" s="75"/>
      <c r="I83" s="187"/>
      <c r="L83" s="47"/>
    </row>
    <row r="84">
      <c r="B84" s="29"/>
      <c r="C84" s="75" t="s">
        <v>124</v>
      </c>
      <c r="L84" s="29"/>
    </row>
    <row r="85" ht="16.5" customHeight="1">
      <c r="B85" s="29"/>
      <c r="E85" s="188" t="s">
        <v>125</v>
      </c>
      <c r="L85" s="29"/>
    </row>
    <row r="86">
      <c r="B86" s="29"/>
      <c r="C86" s="75" t="s">
        <v>126</v>
      </c>
      <c r="L86" s="29"/>
    </row>
    <row r="87" s="1" customFormat="1" ht="16.5" customHeight="1">
      <c r="B87" s="47"/>
      <c r="E87" s="230" t="s">
        <v>224</v>
      </c>
      <c r="F87" s="1"/>
      <c r="G87" s="1"/>
      <c r="H87" s="1"/>
      <c r="I87" s="187"/>
      <c r="L87" s="47"/>
    </row>
    <row r="88" s="1" customFormat="1" ht="14.4" customHeight="1">
      <c r="B88" s="47"/>
      <c r="C88" s="75" t="s">
        <v>225</v>
      </c>
      <c r="I88" s="187"/>
      <c r="L88" s="47"/>
    </row>
    <row r="89" s="1" customFormat="1" ht="17.25" customHeight="1">
      <c r="B89" s="47"/>
      <c r="E89" s="78" t="str">
        <f>E13</f>
        <v>OS 102.2.NN - Úprava odvodnění komunikace u křižovatky s ulicí Zemědělská - neuznatelné náklady</v>
      </c>
      <c r="F89" s="1"/>
      <c r="G89" s="1"/>
      <c r="H89" s="1"/>
      <c r="I89" s="187"/>
      <c r="L89" s="47"/>
    </row>
    <row r="90" s="1" customFormat="1" ht="6.96" customHeight="1">
      <c r="B90" s="47"/>
      <c r="I90" s="187"/>
      <c r="L90" s="47"/>
    </row>
    <row r="91" s="1" customFormat="1" ht="18" customHeight="1">
      <c r="B91" s="47"/>
      <c r="C91" s="75" t="s">
        <v>23</v>
      </c>
      <c r="F91" s="189" t="str">
        <f>F16</f>
        <v>Bratrušov</v>
      </c>
      <c r="I91" s="190" t="s">
        <v>25</v>
      </c>
      <c r="J91" s="80" t="str">
        <f>IF(J16="","",J16)</f>
        <v>5.6.2017</v>
      </c>
      <c r="L91" s="47"/>
    </row>
    <row r="92" s="1" customFormat="1" ht="6.96" customHeight="1">
      <c r="B92" s="47"/>
      <c r="I92" s="187"/>
      <c r="L92" s="47"/>
    </row>
    <row r="93" s="1" customFormat="1">
      <c r="B93" s="47"/>
      <c r="C93" s="75" t="s">
        <v>27</v>
      </c>
      <c r="F93" s="189" t="str">
        <f>E19</f>
        <v xml:space="preserve"> </v>
      </c>
      <c r="I93" s="190" t="s">
        <v>33</v>
      </c>
      <c r="J93" s="189" t="str">
        <f>E25</f>
        <v xml:space="preserve"> </v>
      </c>
      <c r="L93" s="47"/>
    </row>
    <row r="94" s="1" customFormat="1" ht="14.4" customHeight="1">
      <c r="B94" s="47"/>
      <c r="C94" s="75" t="s">
        <v>31</v>
      </c>
      <c r="F94" s="189" t="str">
        <f>IF(E22="","",E22)</f>
        <v/>
      </c>
      <c r="I94" s="187"/>
      <c r="L94" s="47"/>
    </row>
    <row r="95" s="1" customFormat="1" ht="10.32" customHeight="1">
      <c r="B95" s="47"/>
      <c r="I95" s="187"/>
      <c r="L95" s="47"/>
    </row>
    <row r="96" s="10" customFormat="1" ht="29.28" customHeight="1">
      <c r="B96" s="191"/>
      <c r="C96" s="192" t="s">
        <v>140</v>
      </c>
      <c r="D96" s="193" t="s">
        <v>55</v>
      </c>
      <c r="E96" s="193" t="s">
        <v>51</v>
      </c>
      <c r="F96" s="193" t="s">
        <v>141</v>
      </c>
      <c r="G96" s="193" t="s">
        <v>142</v>
      </c>
      <c r="H96" s="193" t="s">
        <v>143</v>
      </c>
      <c r="I96" s="194" t="s">
        <v>144</v>
      </c>
      <c r="J96" s="193" t="s">
        <v>130</v>
      </c>
      <c r="K96" s="195" t="s">
        <v>145</v>
      </c>
      <c r="L96" s="191"/>
      <c r="M96" s="93" t="s">
        <v>146</v>
      </c>
      <c r="N96" s="94" t="s">
        <v>40</v>
      </c>
      <c r="O96" s="94" t="s">
        <v>147</v>
      </c>
      <c r="P96" s="94" t="s">
        <v>148</v>
      </c>
      <c r="Q96" s="94" t="s">
        <v>149</v>
      </c>
      <c r="R96" s="94" t="s">
        <v>150</v>
      </c>
      <c r="S96" s="94" t="s">
        <v>151</v>
      </c>
      <c r="T96" s="95" t="s">
        <v>152</v>
      </c>
    </row>
    <row r="97" s="1" customFormat="1" ht="29.28" customHeight="1">
      <c r="B97" s="47"/>
      <c r="C97" s="97" t="s">
        <v>131</v>
      </c>
      <c r="I97" s="187"/>
      <c r="J97" s="196">
        <f>BK97</f>
        <v>0</v>
      </c>
      <c r="L97" s="47"/>
      <c r="M97" s="96"/>
      <c r="N97" s="83"/>
      <c r="O97" s="83"/>
      <c r="P97" s="197">
        <f>P98</f>
        <v>0</v>
      </c>
      <c r="Q97" s="83"/>
      <c r="R97" s="197">
        <f>R98</f>
        <v>351.86989966000004</v>
      </c>
      <c r="S97" s="83"/>
      <c r="T97" s="198">
        <f>T98</f>
        <v>438.03180000000003</v>
      </c>
      <c r="AT97" s="25" t="s">
        <v>69</v>
      </c>
      <c r="AU97" s="25" t="s">
        <v>132</v>
      </c>
      <c r="BK97" s="199">
        <f>BK98</f>
        <v>0</v>
      </c>
    </row>
    <row r="98" s="11" customFormat="1" ht="37.44001" customHeight="1">
      <c r="B98" s="200"/>
      <c r="D98" s="201" t="s">
        <v>69</v>
      </c>
      <c r="E98" s="202" t="s">
        <v>235</v>
      </c>
      <c r="F98" s="202" t="s">
        <v>236</v>
      </c>
      <c r="I98" s="203"/>
      <c r="J98" s="204">
        <f>BK98</f>
        <v>0</v>
      </c>
      <c r="L98" s="200"/>
      <c r="M98" s="205"/>
      <c r="N98" s="206"/>
      <c r="O98" s="206"/>
      <c r="P98" s="207">
        <f>P99+P221+P238+P243+P267+P323+P377+P396</f>
        <v>0</v>
      </c>
      <c r="Q98" s="206"/>
      <c r="R98" s="207">
        <f>R99+R221+R238+R243+R267+R323+R377+R396</f>
        <v>351.86989966000004</v>
      </c>
      <c r="S98" s="206"/>
      <c r="T98" s="208">
        <f>T99+T221+T238+T243+T267+T323+T377+T396</f>
        <v>438.03180000000003</v>
      </c>
      <c r="AR98" s="201" t="s">
        <v>77</v>
      </c>
      <c r="AT98" s="209" t="s">
        <v>69</v>
      </c>
      <c r="AU98" s="209" t="s">
        <v>70</v>
      </c>
      <c r="AY98" s="201" t="s">
        <v>156</v>
      </c>
      <c r="BK98" s="210">
        <f>BK99+BK221+BK238+BK243+BK267+BK323+BK377+BK396</f>
        <v>0</v>
      </c>
    </row>
    <row r="99" s="11" customFormat="1" ht="19.92" customHeight="1">
      <c r="B99" s="200"/>
      <c r="D99" s="201" t="s">
        <v>69</v>
      </c>
      <c r="E99" s="211" t="s">
        <v>77</v>
      </c>
      <c r="F99" s="211" t="s">
        <v>237</v>
      </c>
      <c r="I99" s="203"/>
      <c r="J99" s="212">
        <f>BK99</f>
        <v>0</v>
      </c>
      <c r="L99" s="200"/>
      <c r="M99" s="205"/>
      <c r="N99" s="206"/>
      <c r="O99" s="206"/>
      <c r="P99" s="207">
        <f>SUM(P100:P220)</f>
        <v>0</v>
      </c>
      <c r="Q99" s="206"/>
      <c r="R99" s="207">
        <f>SUM(R100:R220)</f>
        <v>247.18474652</v>
      </c>
      <c r="S99" s="206"/>
      <c r="T99" s="208">
        <f>SUM(T100:T220)</f>
        <v>370.267</v>
      </c>
      <c r="AR99" s="201" t="s">
        <v>77</v>
      </c>
      <c r="AT99" s="209" t="s">
        <v>69</v>
      </c>
      <c r="AU99" s="209" t="s">
        <v>77</v>
      </c>
      <c r="AY99" s="201" t="s">
        <v>156</v>
      </c>
      <c r="BK99" s="210">
        <f>SUM(BK100:BK220)</f>
        <v>0</v>
      </c>
    </row>
    <row r="100" s="1" customFormat="1" ht="51" customHeight="1">
      <c r="B100" s="213"/>
      <c r="C100" s="214" t="s">
        <v>77</v>
      </c>
      <c r="D100" s="214" t="s">
        <v>159</v>
      </c>
      <c r="E100" s="215" t="s">
        <v>345</v>
      </c>
      <c r="F100" s="216" t="s">
        <v>346</v>
      </c>
      <c r="G100" s="217" t="s">
        <v>280</v>
      </c>
      <c r="H100" s="218">
        <v>210</v>
      </c>
      <c r="I100" s="219"/>
      <c r="J100" s="220">
        <f>ROUND(I100*H100,2)</f>
        <v>0</v>
      </c>
      <c r="K100" s="216" t="s">
        <v>163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0.625</v>
      </c>
      <c r="T100" s="224">
        <f>S100*H100</f>
        <v>131.25</v>
      </c>
      <c r="AR100" s="25" t="s">
        <v>169</v>
      </c>
      <c r="AT100" s="25" t="s">
        <v>159</v>
      </c>
      <c r="AU100" s="25" t="s">
        <v>79</v>
      </c>
      <c r="AY100" s="25" t="s">
        <v>156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169</v>
      </c>
      <c r="BM100" s="25" t="s">
        <v>347</v>
      </c>
    </row>
    <row r="101" s="12" customFormat="1">
      <c r="B101" s="231"/>
      <c r="D101" s="232" t="s">
        <v>242</v>
      </c>
      <c r="E101" s="233" t="s">
        <v>5</v>
      </c>
      <c r="F101" s="234" t="s">
        <v>638</v>
      </c>
      <c r="H101" s="233" t="s">
        <v>5</v>
      </c>
      <c r="I101" s="235"/>
      <c r="L101" s="231"/>
      <c r="M101" s="236"/>
      <c r="N101" s="237"/>
      <c r="O101" s="237"/>
      <c r="P101" s="237"/>
      <c r="Q101" s="237"/>
      <c r="R101" s="237"/>
      <c r="S101" s="237"/>
      <c r="T101" s="238"/>
      <c r="AT101" s="233" t="s">
        <v>242</v>
      </c>
      <c r="AU101" s="233" t="s">
        <v>79</v>
      </c>
      <c r="AV101" s="12" t="s">
        <v>77</v>
      </c>
      <c r="AW101" s="12" t="s">
        <v>34</v>
      </c>
      <c r="AX101" s="12" t="s">
        <v>70</v>
      </c>
      <c r="AY101" s="233" t="s">
        <v>156</v>
      </c>
    </row>
    <row r="102" s="12" customFormat="1">
      <c r="B102" s="231"/>
      <c r="D102" s="232" t="s">
        <v>242</v>
      </c>
      <c r="E102" s="233" t="s">
        <v>5</v>
      </c>
      <c r="F102" s="234" t="s">
        <v>639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242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242</v>
      </c>
      <c r="E103" s="240" t="s">
        <v>5</v>
      </c>
      <c r="F103" s="241" t="s">
        <v>640</v>
      </c>
      <c r="H103" s="242">
        <v>96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242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2" customFormat="1">
      <c r="B104" s="231"/>
      <c r="D104" s="232" t="s">
        <v>242</v>
      </c>
      <c r="E104" s="233" t="s">
        <v>5</v>
      </c>
      <c r="F104" s="234" t="s">
        <v>641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242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242</v>
      </c>
      <c r="E105" s="240" t="s">
        <v>5</v>
      </c>
      <c r="F105" s="241" t="s">
        <v>642</v>
      </c>
      <c r="H105" s="242">
        <v>57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242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2" customFormat="1">
      <c r="B106" s="231"/>
      <c r="D106" s="232" t="s">
        <v>242</v>
      </c>
      <c r="E106" s="233" t="s">
        <v>5</v>
      </c>
      <c r="F106" s="234" t="s">
        <v>476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242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242</v>
      </c>
      <c r="E107" s="240" t="s">
        <v>5</v>
      </c>
      <c r="F107" s="241" t="s">
        <v>642</v>
      </c>
      <c r="H107" s="242">
        <v>57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242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4" customFormat="1">
      <c r="B108" s="247"/>
      <c r="D108" s="232" t="s">
        <v>242</v>
      </c>
      <c r="E108" s="248" t="s">
        <v>5</v>
      </c>
      <c r="F108" s="249" t="s">
        <v>249</v>
      </c>
      <c r="H108" s="250">
        <v>210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242</v>
      </c>
      <c r="AU108" s="248" t="s">
        <v>79</v>
      </c>
      <c r="AV108" s="14" t="s">
        <v>169</v>
      </c>
      <c r="AW108" s="14" t="s">
        <v>34</v>
      </c>
      <c r="AX108" s="14" t="s">
        <v>77</v>
      </c>
      <c r="AY108" s="248" t="s">
        <v>156</v>
      </c>
    </row>
    <row r="109" s="1" customFormat="1" ht="38.25" customHeight="1">
      <c r="B109" s="213"/>
      <c r="C109" s="214" t="s">
        <v>79</v>
      </c>
      <c r="D109" s="214" t="s">
        <v>159</v>
      </c>
      <c r="E109" s="215" t="s">
        <v>352</v>
      </c>
      <c r="F109" s="216" t="s">
        <v>353</v>
      </c>
      <c r="G109" s="217" t="s">
        <v>240</v>
      </c>
      <c r="H109" s="218">
        <v>48.850000000000001</v>
      </c>
      <c r="I109" s="219"/>
      <c r="J109" s="220">
        <f>ROUND(I109*H109,2)</f>
        <v>0</v>
      </c>
      <c r="K109" s="216" t="s">
        <v>163</v>
      </c>
      <c r="L109" s="47"/>
      <c r="M109" s="221" t="s">
        <v>5</v>
      </c>
      <c r="N109" s="222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1.3</v>
      </c>
      <c r="T109" s="224">
        <f>S109*H109</f>
        <v>63.505000000000003</v>
      </c>
      <c r="AR109" s="25" t="s">
        <v>169</v>
      </c>
      <c r="AT109" s="25" t="s">
        <v>159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169</v>
      </c>
      <c r="BM109" s="25" t="s">
        <v>354</v>
      </c>
    </row>
    <row r="110" s="12" customFormat="1">
      <c r="B110" s="231"/>
      <c r="D110" s="232" t="s">
        <v>242</v>
      </c>
      <c r="E110" s="233" t="s">
        <v>5</v>
      </c>
      <c r="F110" s="234" t="s">
        <v>643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242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2" customFormat="1">
      <c r="B111" s="231"/>
      <c r="D111" s="232" t="s">
        <v>242</v>
      </c>
      <c r="E111" s="233" t="s">
        <v>5</v>
      </c>
      <c r="F111" s="234" t="s">
        <v>639</v>
      </c>
      <c r="H111" s="233" t="s">
        <v>5</v>
      </c>
      <c r="I111" s="235"/>
      <c r="L111" s="231"/>
      <c r="M111" s="236"/>
      <c r="N111" s="237"/>
      <c r="O111" s="237"/>
      <c r="P111" s="237"/>
      <c r="Q111" s="237"/>
      <c r="R111" s="237"/>
      <c r="S111" s="237"/>
      <c r="T111" s="238"/>
      <c r="AT111" s="233" t="s">
        <v>242</v>
      </c>
      <c r="AU111" s="233" t="s">
        <v>79</v>
      </c>
      <c r="AV111" s="12" t="s">
        <v>77</v>
      </c>
      <c r="AW111" s="12" t="s">
        <v>34</v>
      </c>
      <c r="AX111" s="12" t="s">
        <v>70</v>
      </c>
      <c r="AY111" s="233" t="s">
        <v>156</v>
      </c>
    </row>
    <row r="112" s="13" customFormat="1">
      <c r="B112" s="239"/>
      <c r="D112" s="232" t="s">
        <v>242</v>
      </c>
      <c r="E112" s="240" t="s">
        <v>5</v>
      </c>
      <c r="F112" s="241" t="s">
        <v>644</v>
      </c>
      <c r="H112" s="242">
        <v>24.25</v>
      </c>
      <c r="I112" s="243"/>
      <c r="L112" s="239"/>
      <c r="M112" s="244"/>
      <c r="N112" s="245"/>
      <c r="O112" s="245"/>
      <c r="P112" s="245"/>
      <c r="Q112" s="245"/>
      <c r="R112" s="245"/>
      <c r="S112" s="245"/>
      <c r="T112" s="246"/>
      <c r="AT112" s="240" t="s">
        <v>242</v>
      </c>
      <c r="AU112" s="240" t="s">
        <v>79</v>
      </c>
      <c r="AV112" s="13" t="s">
        <v>79</v>
      </c>
      <c r="AW112" s="13" t="s">
        <v>34</v>
      </c>
      <c r="AX112" s="13" t="s">
        <v>70</v>
      </c>
      <c r="AY112" s="240" t="s">
        <v>156</v>
      </c>
    </row>
    <row r="113" s="12" customFormat="1">
      <c r="B113" s="231"/>
      <c r="D113" s="232" t="s">
        <v>242</v>
      </c>
      <c r="E113" s="233" t="s">
        <v>5</v>
      </c>
      <c r="F113" s="234" t="s">
        <v>641</v>
      </c>
      <c r="H113" s="233" t="s">
        <v>5</v>
      </c>
      <c r="I113" s="235"/>
      <c r="L113" s="231"/>
      <c r="M113" s="236"/>
      <c r="N113" s="237"/>
      <c r="O113" s="237"/>
      <c r="P113" s="237"/>
      <c r="Q113" s="237"/>
      <c r="R113" s="237"/>
      <c r="S113" s="237"/>
      <c r="T113" s="238"/>
      <c r="AT113" s="233" t="s">
        <v>242</v>
      </c>
      <c r="AU113" s="233" t="s">
        <v>79</v>
      </c>
      <c r="AV113" s="12" t="s">
        <v>77</v>
      </c>
      <c r="AW113" s="12" t="s">
        <v>34</v>
      </c>
      <c r="AX113" s="12" t="s">
        <v>70</v>
      </c>
      <c r="AY113" s="233" t="s">
        <v>156</v>
      </c>
    </row>
    <row r="114" s="13" customFormat="1">
      <c r="B114" s="239"/>
      <c r="D114" s="232" t="s">
        <v>242</v>
      </c>
      <c r="E114" s="240" t="s">
        <v>5</v>
      </c>
      <c r="F114" s="241" t="s">
        <v>645</v>
      </c>
      <c r="H114" s="242">
        <v>9.5</v>
      </c>
      <c r="I114" s="243"/>
      <c r="L114" s="239"/>
      <c r="M114" s="244"/>
      <c r="N114" s="245"/>
      <c r="O114" s="245"/>
      <c r="P114" s="245"/>
      <c r="Q114" s="245"/>
      <c r="R114" s="245"/>
      <c r="S114" s="245"/>
      <c r="T114" s="246"/>
      <c r="AT114" s="240" t="s">
        <v>242</v>
      </c>
      <c r="AU114" s="240" t="s">
        <v>79</v>
      </c>
      <c r="AV114" s="13" t="s">
        <v>79</v>
      </c>
      <c r="AW114" s="13" t="s">
        <v>34</v>
      </c>
      <c r="AX114" s="13" t="s">
        <v>70</v>
      </c>
      <c r="AY114" s="240" t="s">
        <v>156</v>
      </c>
    </row>
    <row r="115" s="12" customFormat="1">
      <c r="B115" s="231"/>
      <c r="D115" s="232" t="s">
        <v>242</v>
      </c>
      <c r="E115" s="233" t="s">
        <v>5</v>
      </c>
      <c r="F115" s="234" t="s">
        <v>476</v>
      </c>
      <c r="H115" s="233" t="s">
        <v>5</v>
      </c>
      <c r="I115" s="235"/>
      <c r="L115" s="231"/>
      <c r="M115" s="236"/>
      <c r="N115" s="237"/>
      <c r="O115" s="237"/>
      <c r="P115" s="237"/>
      <c r="Q115" s="237"/>
      <c r="R115" s="237"/>
      <c r="S115" s="237"/>
      <c r="T115" s="238"/>
      <c r="AT115" s="233" t="s">
        <v>242</v>
      </c>
      <c r="AU115" s="233" t="s">
        <v>79</v>
      </c>
      <c r="AV115" s="12" t="s">
        <v>77</v>
      </c>
      <c r="AW115" s="12" t="s">
        <v>34</v>
      </c>
      <c r="AX115" s="12" t="s">
        <v>70</v>
      </c>
      <c r="AY115" s="233" t="s">
        <v>156</v>
      </c>
    </row>
    <row r="116" s="13" customFormat="1">
      <c r="B116" s="239"/>
      <c r="D116" s="232" t="s">
        <v>242</v>
      </c>
      <c r="E116" s="240" t="s">
        <v>5</v>
      </c>
      <c r="F116" s="241" t="s">
        <v>645</v>
      </c>
      <c r="H116" s="242">
        <v>9.5</v>
      </c>
      <c r="I116" s="243"/>
      <c r="L116" s="239"/>
      <c r="M116" s="244"/>
      <c r="N116" s="245"/>
      <c r="O116" s="245"/>
      <c r="P116" s="245"/>
      <c r="Q116" s="245"/>
      <c r="R116" s="245"/>
      <c r="S116" s="245"/>
      <c r="T116" s="246"/>
      <c r="AT116" s="240" t="s">
        <v>242</v>
      </c>
      <c r="AU116" s="240" t="s">
        <v>79</v>
      </c>
      <c r="AV116" s="13" t="s">
        <v>79</v>
      </c>
      <c r="AW116" s="13" t="s">
        <v>34</v>
      </c>
      <c r="AX116" s="13" t="s">
        <v>70</v>
      </c>
      <c r="AY116" s="240" t="s">
        <v>156</v>
      </c>
    </row>
    <row r="117" s="12" customFormat="1">
      <c r="B117" s="231"/>
      <c r="D117" s="232" t="s">
        <v>242</v>
      </c>
      <c r="E117" s="233" t="s">
        <v>5</v>
      </c>
      <c r="F117" s="234" t="s">
        <v>646</v>
      </c>
      <c r="H117" s="233" t="s">
        <v>5</v>
      </c>
      <c r="I117" s="235"/>
      <c r="L117" s="231"/>
      <c r="M117" s="236"/>
      <c r="N117" s="237"/>
      <c r="O117" s="237"/>
      <c r="P117" s="237"/>
      <c r="Q117" s="237"/>
      <c r="R117" s="237"/>
      <c r="S117" s="237"/>
      <c r="T117" s="238"/>
      <c r="AT117" s="233" t="s">
        <v>242</v>
      </c>
      <c r="AU117" s="233" t="s">
        <v>79</v>
      </c>
      <c r="AV117" s="12" t="s">
        <v>77</v>
      </c>
      <c r="AW117" s="12" t="s">
        <v>34</v>
      </c>
      <c r="AX117" s="12" t="s">
        <v>70</v>
      </c>
      <c r="AY117" s="233" t="s">
        <v>156</v>
      </c>
    </row>
    <row r="118" s="13" customFormat="1">
      <c r="B118" s="239"/>
      <c r="D118" s="232" t="s">
        <v>242</v>
      </c>
      <c r="E118" s="240" t="s">
        <v>5</v>
      </c>
      <c r="F118" s="241" t="s">
        <v>647</v>
      </c>
      <c r="H118" s="242">
        <v>5.5999999999999996</v>
      </c>
      <c r="I118" s="243"/>
      <c r="L118" s="239"/>
      <c r="M118" s="244"/>
      <c r="N118" s="245"/>
      <c r="O118" s="245"/>
      <c r="P118" s="245"/>
      <c r="Q118" s="245"/>
      <c r="R118" s="245"/>
      <c r="S118" s="245"/>
      <c r="T118" s="246"/>
      <c r="AT118" s="240" t="s">
        <v>242</v>
      </c>
      <c r="AU118" s="240" t="s">
        <v>79</v>
      </c>
      <c r="AV118" s="13" t="s">
        <v>79</v>
      </c>
      <c r="AW118" s="13" t="s">
        <v>34</v>
      </c>
      <c r="AX118" s="13" t="s">
        <v>70</v>
      </c>
      <c r="AY118" s="240" t="s">
        <v>156</v>
      </c>
    </row>
    <row r="119" s="14" customFormat="1">
      <c r="B119" s="247"/>
      <c r="D119" s="232" t="s">
        <v>242</v>
      </c>
      <c r="E119" s="248" t="s">
        <v>5</v>
      </c>
      <c r="F119" s="249" t="s">
        <v>249</v>
      </c>
      <c r="H119" s="250">
        <v>48.850000000000001</v>
      </c>
      <c r="I119" s="251"/>
      <c r="L119" s="247"/>
      <c r="M119" s="252"/>
      <c r="N119" s="253"/>
      <c r="O119" s="253"/>
      <c r="P119" s="253"/>
      <c r="Q119" s="253"/>
      <c r="R119" s="253"/>
      <c r="S119" s="253"/>
      <c r="T119" s="254"/>
      <c r="AT119" s="248" t="s">
        <v>242</v>
      </c>
      <c r="AU119" s="248" t="s">
        <v>79</v>
      </c>
      <c r="AV119" s="14" t="s">
        <v>169</v>
      </c>
      <c r="AW119" s="14" t="s">
        <v>34</v>
      </c>
      <c r="AX119" s="14" t="s">
        <v>77</v>
      </c>
      <c r="AY119" s="248" t="s">
        <v>156</v>
      </c>
    </row>
    <row r="120" s="1" customFormat="1" ht="38.25" customHeight="1">
      <c r="B120" s="213"/>
      <c r="C120" s="214" t="s">
        <v>93</v>
      </c>
      <c r="D120" s="214" t="s">
        <v>159</v>
      </c>
      <c r="E120" s="215" t="s">
        <v>362</v>
      </c>
      <c r="F120" s="216" t="s">
        <v>363</v>
      </c>
      <c r="G120" s="217" t="s">
        <v>280</v>
      </c>
      <c r="H120" s="218">
        <v>424</v>
      </c>
      <c r="I120" s="219"/>
      <c r="J120" s="220">
        <f>ROUND(I120*H120,2)</f>
        <v>0</v>
      </c>
      <c r="K120" s="216" t="s">
        <v>163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6.0000000000000002E-05</v>
      </c>
      <c r="R120" s="223">
        <f>Q120*H120</f>
        <v>0.025440000000000001</v>
      </c>
      <c r="S120" s="223">
        <v>0.10299999999999999</v>
      </c>
      <c r="T120" s="224">
        <f>S120*H120</f>
        <v>43.671999999999997</v>
      </c>
      <c r="AR120" s="25" t="s">
        <v>169</v>
      </c>
      <c r="AT120" s="25" t="s">
        <v>159</v>
      </c>
      <c r="AU120" s="25" t="s">
        <v>79</v>
      </c>
      <c r="AY120" s="25" t="s">
        <v>156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169</v>
      </c>
      <c r="BM120" s="25" t="s">
        <v>364</v>
      </c>
    </row>
    <row r="121" s="1" customFormat="1" ht="63.75" customHeight="1">
      <c r="B121" s="213"/>
      <c r="C121" s="214" t="s">
        <v>169</v>
      </c>
      <c r="D121" s="214" t="s">
        <v>159</v>
      </c>
      <c r="E121" s="215" t="s">
        <v>365</v>
      </c>
      <c r="F121" s="216" t="s">
        <v>366</v>
      </c>
      <c r="G121" s="217" t="s">
        <v>280</v>
      </c>
      <c r="H121" s="218">
        <v>515</v>
      </c>
      <c r="I121" s="219"/>
      <c r="J121" s="220">
        <f>ROUND(I121*H121,2)</f>
        <v>0</v>
      </c>
      <c r="K121" s="216" t="s">
        <v>163</v>
      </c>
      <c r="L121" s="47"/>
      <c r="M121" s="221" t="s">
        <v>5</v>
      </c>
      <c r="N121" s="222" t="s">
        <v>41</v>
      </c>
      <c r="O121" s="48"/>
      <c r="P121" s="223">
        <f>O121*H121</f>
        <v>0</v>
      </c>
      <c r="Q121" s="223">
        <v>0.00012999999999999999</v>
      </c>
      <c r="R121" s="223">
        <f>Q121*H121</f>
        <v>0.066949999999999996</v>
      </c>
      <c r="S121" s="223">
        <v>0.25600000000000001</v>
      </c>
      <c r="T121" s="224">
        <f>S121*H121</f>
        <v>131.84</v>
      </c>
      <c r="AR121" s="25" t="s">
        <v>169</v>
      </c>
      <c r="AT121" s="25" t="s">
        <v>159</v>
      </c>
      <c r="AU121" s="25" t="s">
        <v>79</v>
      </c>
      <c r="AY121" s="25" t="s">
        <v>156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169</v>
      </c>
      <c r="BM121" s="25" t="s">
        <v>367</v>
      </c>
    </row>
    <row r="122" s="12" customFormat="1">
      <c r="B122" s="231"/>
      <c r="D122" s="232" t="s">
        <v>242</v>
      </c>
      <c r="E122" s="233" t="s">
        <v>5</v>
      </c>
      <c r="F122" s="234" t="s">
        <v>648</v>
      </c>
      <c r="H122" s="233" t="s">
        <v>5</v>
      </c>
      <c r="I122" s="235"/>
      <c r="L122" s="231"/>
      <c r="M122" s="236"/>
      <c r="N122" s="237"/>
      <c r="O122" s="237"/>
      <c r="P122" s="237"/>
      <c r="Q122" s="237"/>
      <c r="R122" s="237"/>
      <c r="S122" s="237"/>
      <c r="T122" s="238"/>
      <c r="AT122" s="233" t="s">
        <v>242</v>
      </c>
      <c r="AU122" s="233" t="s">
        <v>79</v>
      </c>
      <c r="AV122" s="12" t="s">
        <v>77</v>
      </c>
      <c r="AW122" s="12" t="s">
        <v>34</v>
      </c>
      <c r="AX122" s="12" t="s">
        <v>70</v>
      </c>
      <c r="AY122" s="233" t="s">
        <v>156</v>
      </c>
    </row>
    <row r="123" s="13" customFormat="1">
      <c r="B123" s="239"/>
      <c r="D123" s="232" t="s">
        <v>242</v>
      </c>
      <c r="E123" s="240" t="s">
        <v>5</v>
      </c>
      <c r="F123" s="241" t="s">
        <v>649</v>
      </c>
      <c r="H123" s="242">
        <v>267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242</v>
      </c>
      <c r="AU123" s="240" t="s">
        <v>79</v>
      </c>
      <c r="AV123" s="13" t="s">
        <v>79</v>
      </c>
      <c r="AW123" s="13" t="s">
        <v>34</v>
      </c>
      <c r="AX123" s="13" t="s">
        <v>70</v>
      </c>
      <c r="AY123" s="240" t="s">
        <v>156</v>
      </c>
    </row>
    <row r="124" s="12" customFormat="1">
      <c r="B124" s="231"/>
      <c r="D124" s="232" t="s">
        <v>242</v>
      </c>
      <c r="E124" s="233" t="s">
        <v>5</v>
      </c>
      <c r="F124" s="234" t="s">
        <v>650</v>
      </c>
      <c r="H124" s="233" t="s">
        <v>5</v>
      </c>
      <c r="I124" s="235"/>
      <c r="L124" s="231"/>
      <c r="M124" s="236"/>
      <c r="N124" s="237"/>
      <c r="O124" s="237"/>
      <c r="P124" s="237"/>
      <c r="Q124" s="237"/>
      <c r="R124" s="237"/>
      <c r="S124" s="237"/>
      <c r="T124" s="238"/>
      <c r="AT124" s="233" t="s">
        <v>242</v>
      </c>
      <c r="AU124" s="233" t="s">
        <v>79</v>
      </c>
      <c r="AV124" s="12" t="s">
        <v>77</v>
      </c>
      <c r="AW124" s="12" t="s">
        <v>34</v>
      </c>
      <c r="AX124" s="12" t="s">
        <v>70</v>
      </c>
      <c r="AY124" s="233" t="s">
        <v>156</v>
      </c>
    </row>
    <row r="125" s="12" customFormat="1">
      <c r="B125" s="231"/>
      <c r="D125" s="232" t="s">
        <v>242</v>
      </c>
      <c r="E125" s="233" t="s">
        <v>5</v>
      </c>
      <c r="F125" s="234" t="s">
        <v>639</v>
      </c>
      <c r="H125" s="233" t="s">
        <v>5</v>
      </c>
      <c r="I125" s="235"/>
      <c r="L125" s="231"/>
      <c r="M125" s="236"/>
      <c r="N125" s="237"/>
      <c r="O125" s="237"/>
      <c r="P125" s="237"/>
      <c r="Q125" s="237"/>
      <c r="R125" s="237"/>
      <c r="S125" s="237"/>
      <c r="T125" s="238"/>
      <c r="AT125" s="233" t="s">
        <v>242</v>
      </c>
      <c r="AU125" s="233" t="s">
        <v>79</v>
      </c>
      <c r="AV125" s="12" t="s">
        <v>77</v>
      </c>
      <c r="AW125" s="12" t="s">
        <v>34</v>
      </c>
      <c r="AX125" s="12" t="s">
        <v>70</v>
      </c>
      <c r="AY125" s="233" t="s">
        <v>156</v>
      </c>
    </row>
    <row r="126" s="13" customFormat="1">
      <c r="B126" s="239"/>
      <c r="D126" s="232" t="s">
        <v>242</v>
      </c>
      <c r="E126" s="240" t="s">
        <v>5</v>
      </c>
      <c r="F126" s="241" t="s">
        <v>640</v>
      </c>
      <c r="H126" s="242">
        <v>96</v>
      </c>
      <c r="I126" s="243"/>
      <c r="L126" s="239"/>
      <c r="M126" s="244"/>
      <c r="N126" s="245"/>
      <c r="O126" s="245"/>
      <c r="P126" s="245"/>
      <c r="Q126" s="245"/>
      <c r="R126" s="245"/>
      <c r="S126" s="245"/>
      <c r="T126" s="246"/>
      <c r="AT126" s="240" t="s">
        <v>242</v>
      </c>
      <c r="AU126" s="240" t="s">
        <v>79</v>
      </c>
      <c r="AV126" s="13" t="s">
        <v>79</v>
      </c>
      <c r="AW126" s="13" t="s">
        <v>34</v>
      </c>
      <c r="AX126" s="13" t="s">
        <v>70</v>
      </c>
      <c r="AY126" s="240" t="s">
        <v>156</v>
      </c>
    </row>
    <row r="127" s="12" customFormat="1">
      <c r="B127" s="231"/>
      <c r="D127" s="232" t="s">
        <v>242</v>
      </c>
      <c r="E127" s="233" t="s">
        <v>5</v>
      </c>
      <c r="F127" s="234" t="s">
        <v>641</v>
      </c>
      <c r="H127" s="233" t="s">
        <v>5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3" t="s">
        <v>242</v>
      </c>
      <c r="AU127" s="233" t="s">
        <v>79</v>
      </c>
      <c r="AV127" s="12" t="s">
        <v>77</v>
      </c>
      <c r="AW127" s="12" t="s">
        <v>34</v>
      </c>
      <c r="AX127" s="12" t="s">
        <v>70</v>
      </c>
      <c r="AY127" s="233" t="s">
        <v>156</v>
      </c>
    </row>
    <row r="128" s="13" customFormat="1">
      <c r="B128" s="239"/>
      <c r="D128" s="232" t="s">
        <v>242</v>
      </c>
      <c r="E128" s="240" t="s">
        <v>5</v>
      </c>
      <c r="F128" s="241" t="s">
        <v>651</v>
      </c>
      <c r="H128" s="242">
        <v>76</v>
      </c>
      <c r="I128" s="243"/>
      <c r="L128" s="239"/>
      <c r="M128" s="244"/>
      <c r="N128" s="245"/>
      <c r="O128" s="245"/>
      <c r="P128" s="245"/>
      <c r="Q128" s="245"/>
      <c r="R128" s="245"/>
      <c r="S128" s="245"/>
      <c r="T128" s="246"/>
      <c r="AT128" s="240" t="s">
        <v>242</v>
      </c>
      <c r="AU128" s="240" t="s">
        <v>79</v>
      </c>
      <c r="AV128" s="13" t="s">
        <v>79</v>
      </c>
      <c r="AW128" s="13" t="s">
        <v>34</v>
      </c>
      <c r="AX128" s="13" t="s">
        <v>70</v>
      </c>
      <c r="AY128" s="240" t="s">
        <v>156</v>
      </c>
    </row>
    <row r="129" s="12" customFormat="1">
      <c r="B129" s="231"/>
      <c r="D129" s="232" t="s">
        <v>242</v>
      </c>
      <c r="E129" s="233" t="s">
        <v>5</v>
      </c>
      <c r="F129" s="234" t="s">
        <v>476</v>
      </c>
      <c r="H129" s="233" t="s">
        <v>5</v>
      </c>
      <c r="I129" s="235"/>
      <c r="L129" s="231"/>
      <c r="M129" s="236"/>
      <c r="N129" s="237"/>
      <c r="O129" s="237"/>
      <c r="P129" s="237"/>
      <c r="Q129" s="237"/>
      <c r="R129" s="237"/>
      <c r="S129" s="237"/>
      <c r="T129" s="238"/>
      <c r="AT129" s="233" t="s">
        <v>242</v>
      </c>
      <c r="AU129" s="233" t="s">
        <v>79</v>
      </c>
      <c r="AV129" s="12" t="s">
        <v>77</v>
      </c>
      <c r="AW129" s="12" t="s">
        <v>34</v>
      </c>
      <c r="AX129" s="12" t="s">
        <v>70</v>
      </c>
      <c r="AY129" s="233" t="s">
        <v>156</v>
      </c>
    </row>
    <row r="130" s="13" customFormat="1">
      <c r="B130" s="239"/>
      <c r="D130" s="232" t="s">
        <v>242</v>
      </c>
      <c r="E130" s="240" t="s">
        <v>5</v>
      </c>
      <c r="F130" s="241" t="s">
        <v>651</v>
      </c>
      <c r="H130" s="242">
        <v>76</v>
      </c>
      <c r="I130" s="243"/>
      <c r="L130" s="239"/>
      <c r="M130" s="244"/>
      <c r="N130" s="245"/>
      <c r="O130" s="245"/>
      <c r="P130" s="245"/>
      <c r="Q130" s="245"/>
      <c r="R130" s="245"/>
      <c r="S130" s="245"/>
      <c r="T130" s="246"/>
      <c r="AT130" s="240" t="s">
        <v>242</v>
      </c>
      <c r="AU130" s="240" t="s">
        <v>79</v>
      </c>
      <c r="AV130" s="13" t="s">
        <v>79</v>
      </c>
      <c r="AW130" s="13" t="s">
        <v>34</v>
      </c>
      <c r="AX130" s="13" t="s">
        <v>70</v>
      </c>
      <c r="AY130" s="240" t="s">
        <v>156</v>
      </c>
    </row>
    <row r="131" s="14" customFormat="1">
      <c r="B131" s="247"/>
      <c r="D131" s="232" t="s">
        <v>242</v>
      </c>
      <c r="E131" s="248" t="s">
        <v>5</v>
      </c>
      <c r="F131" s="249" t="s">
        <v>249</v>
      </c>
      <c r="H131" s="250">
        <v>515</v>
      </c>
      <c r="I131" s="251"/>
      <c r="L131" s="247"/>
      <c r="M131" s="252"/>
      <c r="N131" s="253"/>
      <c r="O131" s="253"/>
      <c r="P131" s="253"/>
      <c r="Q131" s="253"/>
      <c r="R131" s="253"/>
      <c r="S131" s="253"/>
      <c r="T131" s="254"/>
      <c r="AT131" s="248" t="s">
        <v>242</v>
      </c>
      <c r="AU131" s="248" t="s">
        <v>79</v>
      </c>
      <c r="AV131" s="14" t="s">
        <v>169</v>
      </c>
      <c r="AW131" s="14" t="s">
        <v>34</v>
      </c>
      <c r="AX131" s="14" t="s">
        <v>77</v>
      </c>
      <c r="AY131" s="248" t="s">
        <v>156</v>
      </c>
    </row>
    <row r="132" s="1" customFormat="1" ht="38.25" customHeight="1">
      <c r="B132" s="213"/>
      <c r="C132" s="214" t="s">
        <v>155</v>
      </c>
      <c r="D132" s="214" t="s">
        <v>159</v>
      </c>
      <c r="E132" s="215" t="s">
        <v>395</v>
      </c>
      <c r="F132" s="216" t="s">
        <v>396</v>
      </c>
      <c r="G132" s="217" t="s">
        <v>240</v>
      </c>
      <c r="H132" s="218">
        <v>40</v>
      </c>
      <c r="I132" s="219"/>
      <c r="J132" s="220">
        <f>ROUND(I132*H132,2)</f>
        <v>0</v>
      </c>
      <c r="K132" s="216" t="s">
        <v>163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329</v>
      </c>
      <c r="AT132" s="25" t="s">
        <v>159</v>
      </c>
      <c r="AU132" s="25" t="s">
        <v>79</v>
      </c>
      <c r="AY132" s="25" t="s">
        <v>156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329</v>
      </c>
      <c r="BM132" s="25" t="s">
        <v>397</v>
      </c>
    </row>
    <row r="133" s="1" customFormat="1" ht="38.25" customHeight="1">
      <c r="B133" s="213"/>
      <c r="C133" s="214" t="s">
        <v>178</v>
      </c>
      <c r="D133" s="214" t="s">
        <v>159</v>
      </c>
      <c r="E133" s="215" t="s">
        <v>404</v>
      </c>
      <c r="F133" s="216" t="s">
        <v>405</v>
      </c>
      <c r="G133" s="217" t="s">
        <v>240</v>
      </c>
      <c r="H133" s="218">
        <v>10</v>
      </c>
      <c r="I133" s="219"/>
      <c r="J133" s="220">
        <f>ROUND(I133*H133,2)</f>
        <v>0</v>
      </c>
      <c r="K133" s="216" t="s">
        <v>163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169</v>
      </c>
      <c r="AT133" s="25" t="s">
        <v>159</v>
      </c>
      <c r="AU133" s="25" t="s">
        <v>79</v>
      </c>
      <c r="AY133" s="25" t="s">
        <v>156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169</v>
      </c>
      <c r="BM133" s="25" t="s">
        <v>406</v>
      </c>
    </row>
    <row r="134" s="12" customFormat="1">
      <c r="B134" s="231"/>
      <c r="D134" s="232" t="s">
        <v>242</v>
      </c>
      <c r="E134" s="233" t="s">
        <v>5</v>
      </c>
      <c r="F134" s="234" t="s">
        <v>407</v>
      </c>
      <c r="H134" s="233" t="s">
        <v>5</v>
      </c>
      <c r="I134" s="235"/>
      <c r="L134" s="231"/>
      <c r="M134" s="236"/>
      <c r="N134" s="237"/>
      <c r="O134" s="237"/>
      <c r="P134" s="237"/>
      <c r="Q134" s="237"/>
      <c r="R134" s="237"/>
      <c r="S134" s="237"/>
      <c r="T134" s="238"/>
      <c r="AT134" s="233" t="s">
        <v>242</v>
      </c>
      <c r="AU134" s="233" t="s">
        <v>79</v>
      </c>
      <c r="AV134" s="12" t="s">
        <v>77</v>
      </c>
      <c r="AW134" s="12" t="s">
        <v>34</v>
      </c>
      <c r="AX134" s="12" t="s">
        <v>70</v>
      </c>
      <c r="AY134" s="233" t="s">
        <v>156</v>
      </c>
    </row>
    <row r="135" s="13" customFormat="1">
      <c r="B135" s="239"/>
      <c r="D135" s="232" t="s">
        <v>242</v>
      </c>
      <c r="E135" s="240" t="s">
        <v>5</v>
      </c>
      <c r="F135" s="241" t="s">
        <v>652</v>
      </c>
      <c r="H135" s="242">
        <v>10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242</v>
      </c>
      <c r="AU135" s="240" t="s">
        <v>79</v>
      </c>
      <c r="AV135" s="13" t="s">
        <v>79</v>
      </c>
      <c r="AW135" s="13" t="s">
        <v>34</v>
      </c>
      <c r="AX135" s="13" t="s">
        <v>70</v>
      </c>
      <c r="AY135" s="240" t="s">
        <v>156</v>
      </c>
    </row>
    <row r="136" s="14" customFormat="1">
      <c r="B136" s="247"/>
      <c r="D136" s="232" t="s">
        <v>242</v>
      </c>
      <c r="E136" s="248" t="s">
        <v>5</v>
      </c>
      <c r="F136" s="249" t="s">
        <v>249</v>
      </c>
      <c r="H136" s="250">
        <v>10</v>
      </c>
      <c r="I136" s="251"/>
      <c r="L136" s="247"/>
      <c r="M136" s="252"/>
      <c r="N136" s="253"/>
      <c r="O136" s="253"/>
      <c r="P136" s="253"/>
      <c r="Q136" s="253"/>
      <c r="R136" s="253"/>
      <c r="S136" s="253"/>
      <c r="T136" s="254"/>
      <c r="AT136" s="248" t="s">
        <v>242</v>
      </c>
      <c r="AU136" s="248" t="s">
        <v>79</v>
      </c>
      <c r="AV136" s="14" t="s">
        <v>169</v>
      </c>
      <c r="AW136" s="14" t="s">
        <v>34</v>
      </c>
      <c r="AX136" s="14" t="s">
        <v>77</v>
      </c>
      <c r="AY136" s="248" t="s">
        <v>156</v>
      </c>
    </row>
    <row r="137" s="1" customFormat="1" ht="25.5" customHeight="1">
      <c r="B137" s="213"/>
      <c r="C137" s="214" t="s">
        <v>285</v>
      </c>
      <c r="D137" s="214" t="s">
        <v>159</v>
      </c>
      <c r="E137" s="215" t="s">
        <v>653</v>
      </c>
      <c r="F137" s="216" t="s">
        <v>654</v>
      </c>
      <c r="G137" s="217" t="s">
        <v>240</v>
      </c>
      <c r="H137" s="218">
        <v>18.030000000000001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5" t="s">
        <v>169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169</v>
      </c>
      <c r="BM137" s="25" t="s">
        <v>655</v>
      </c>
    </row>
    <row r="138" s="12" customFormat="1">
      <c r="B138" s="231"/>
      <c r="D138" s="232" t="s">
        <v>242</v>
      </c>
      <c r="E138" s="233" t="s">
        <v>5</v>
      </c>
      <c r="F138" s="234" t="s">
        <v>656</v>
      </c>
      <c r="H138" s="233" t="s">
        <v>5</v>
      </c>
      <c r="I138" s="235"/>
      <c r="L138" s="231"/>
      <c r="M138" s="236"/>
      <c r="N138" s="237"/>
      <c r="O138" s="237"/>
      <c r="P138" s="237"/>
      <c r="Q138" s="237"/>
      <c r="R138" s="237"/>
      <c r="S138" s="237"/>
      <c r="T138" s="238"/>
      <c r="AT138" s="233" t="s">
        <v>242</v>
      </c>
      <c r="AU138" s="233" t="s">
        <v>79</v>
      </c>
      <c r="AV138" s="12" t="s">
        <v>77</v>
      </c>
      <c r="AW138" s="12" t="s">
        <v>34</v>
      </c>
      <c r="AX138" s="12" t="s">
        <v>70</v>
      </c>
      <c r="AY138" s="233" t="s">
        <v>156</v>
      </c>
    </row>
    <row r="139" s="13" customFormat="1">
      <c r="B139" s="239"/>
      <c r="D139" s="232" t="s">
        <v>242</v>
      </c>
      <c r="E139" s="240" t="s">
        <v>5</v>
      </c>
      <c r="F139" s="241" t="s">
        <v>657</v>
      </c>
      <c r="H139" s="242">
        <v>15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242</v>
      </c>
      <c r="AU139" s="240" t="s">
        <v>79</v>
      </c>
      <c r="AV139" s="13" t="s">
        <v>79</v>
      </c>
      <c r="AW139" s="13" t="s">
        <v>34</v>
      </c>
      <c r="AX139" s="13" t="s">
        <v>70</v>
      </c>
      <c r="AY139" s="240" t="s">
        <v>156</v>
      </c>
    </row>
    <row r="140" s="12" customFormat="1">
      <c r="B140" s="231"/>
      <c r="D140" s="232" t="s">
        <v>242</v>
      </c>
      <c r="E140" s="233" t="s">
        <v>5</v>
      </c>
      <c r="F140" s="234" t="s">
        <v>658</v>
      </c>
      <c r="H140" s="233" t="s">
        <v>5</v>
      </c>
      <c r="I140" s="235"/>
      <c r="L140" s="231"/>
      <c r="M140" s="236"/>
      <c r="N140" s="237"/>
      <c r="O140" s="237"/>
      <c r="P140" s="237"/>
      <c r="Q140" s="237"/>
      <c r="R140" s="237"/>
      <c r="S140" s="237"/>
      <c r="T140" s="238"/>
      <c r="AT140" s="233" t="s">
        <v>242</v>
      </c>
      <c r="AU140" s="233" t="s">
        <v>79</v>
      </c>
      <c r="AV140" s="12" t="s">
        <v>77</v>
      </c>
      <c r="AW140" s="12" t="s">
        <v>34</v>
      </c>
      <c r="AX140" s="12" t="s">
        <v>70</v>
      </c>
      <c r="AY140" s="233" t="s">
        <v>156</v>
      </c>
    </row>
    <row r="141" s="13" customFormat="1">
      <c r="B141" s="239"/>
      <c r="D141" s="232" t="s">
        <v>242</v>
      </c>
      <c r="E141" s="240" t="s">
        <v>5</v>
      </c>
      <c r="F141" s="241" t="s">
        <v>659</v>
      </c>
      <c r="H141" s="242">
        <v>3.0299999999999998</v>
      </c>
      <c r="I141" s="243"/>
      <c r="L141" s="239"/>
      <c r="M141" s="244"/>
      <c r="N141" s="245"/>
      <c r="O141" s="245"/>
      <c r="P141" s="245"/>
      <c r="Q141" s="245"/>
      <c r="R141" s="245"/>
      <c r="S141" s="245"/>
      <c r="T141" s="246"/>
      <c r="AT141" s="240" t="s">
        <v>242</v>
      </c>
      <c r="AU141" s="240" t="s">
        <v>79</v>
      </c>
      <c r="AV141" s="13" t="s">
        <v>79</v>
      </c>
      <c r="AW141" s="13" t="s">
        <v>34</v>
      </c>
      <c r="AX141" s="13" t="s">
        <v>70</v>
      </c>
      <c r="AY141" s="240" t="s">
        <v>156</v>
      </c>
    </row>
    <row r="142" s="14" customFormat="1">
      <c r="B142" s="247"/>
      <c r="D142" s="232" t="s">
        <v>242</v>
      </c>
      <c r="E142" s="248" t="s">
        <v>5</v>
      </c>
      <c r="F142" s="249" t="s">
        <v>249</v>
      </c>
      <c r="H142" s="250">
        <v>18.030000000000001</v>
      </c>
      <c r="I142" s="251"/>
      <c r="L142" s="247"/>
      <c r="M142" s="252"/>
      <c r="N142" s="253"/>
      <c r="O142" s="253"/>
      <c r="P142" s="253"/>
      <c r="Q142" s="253"/>
      <c r="R142" s="253"/>
      <c r="S142" s="253"/>
      <c r="T142" s="254"/>
      <c r="AT142" s="248" t="s">
        <v>242</v>
      </c>
      <c r="AU142" s="248" t="s">
        <v>79</v>
      </c>
      <c r="AV142" s="14" t="s">
        <v>169</v>
      </c>
      <c r="AW142" s="14" t="s">
        <v>34</v>
      </c>
      <c r="AX142" s="14" t="s">
        <v>77</v>
      </c>
      <c r="AY142" s="248" t="s">
        <v>156</v>
      </c>
    </row>
    <row r="143" s="1" customFormat="1" ht="25.5" customHeight="1">
      <c r="B143" s="213"/>
      <c r="C143" s="214" t="s">
        <v>275</v>
      </c>
      <c r="D143" s="214" t="s">
        <v>159</v>
      </c>
      <c r="E143" s="215" t="s">
        <v>660</v>
      </c>
      <c r="F143" s="216" t="s">
        <v>661</v>
      </c>
      <c r="G143" s="217" t="s">
        <v>240</v>
      </c>
      <c r="H143" s="218">
        <v>9.0150000000000006</v>
      </c>
      <c r="I143" s="219"/>
      <c r="J143" s="220">
        <f>ROUND(I143*H143,2)</f>
        <v>0</v>
      </c>
      <c r="K143" s="216" t="s">
        <v>163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169</v>
      </c>
      <c r="AT143" s="25" t="s">
        <v>159</v>
      </c>
      <c r="AU143" s="25" t="s">
        <v>79</v>
      </c>
      <c r="AY143" s="25" t="s">
        <v>156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169</v>
      </c>
      <c r="BM143" s="25" t="s">
        <v>662</v>
      </c>
    </row>
    <row r="144" s="12" customFormat="1">
      <c r="B144" s="231"/>
      <c r="D144" s="232" t="s">
        <v>242</v>
      </c>
      <c r="E144" s="233" t="s">
        <v>5</v>
      </c>
      <c r="F144" s="234" t="s">
        <v>407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242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242</v>
      </c>
      <c r="E145" s="240" t="s">
        <v>5</v>
      </c>
      <c r="F145" s="241" t="s">
        <v>663</v>
      </c>
      <c r="H145" s="242">
        <v>9.0150000000000006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242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4" customFormat="1">
      <c r="B146" s="247"/>
      <c r="D146" s="232" t="s">
        <v>242</v>
      </c>
      <c r="E146" s="248" t="s">
        <v>5</v>
      </c>
      <c r="F146" s="249" t="s">
        <v>249</v>
      </c>
      <c r="H146" s="250">
        <v>9.0150000000000006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242</v>
      </c>
      <c r="AU146" s="248" t="s">
        <v>79</v>
      </c>
      <c r="AV146" s="14" t="s">
        <v>169</v>
      </c>
      <c r="AW146" s="14" t="s">
        <v>34</v>
      </c>
      <c r="AX146" s="14" t="s">
        <v>77</v>
      </c>
      <c r="AY146" s="248" t="s">
        <v>156</v>
      </c>
    </row>
    <row r="147" s="1" customFormat="1" ht="25.5" customHeight="1">
      <c r="B147" s="213"/>
      <c r="C147" s="214" t="s">
        <v>299</v>
      </c>
      <c r="D147" s="214" t="s">
        <v>159</v>
      </c>
      <c r="E147" s="215" t="s">
        <v>664</v>
      </c>
      <c r="F147" s="216" t="s">
        <v>665</v>
      </c>
      <c r="G147" s="217" t="s">
        <v>240</v>
      </c>
      <c r="H147" s="218">
        <v>106.36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5" t="s">
        <v>169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169</v>
      </c>
      <c r="BM147" s="25" t="s">
        <v>666</v>
      </c>
    </row>
    <row r="148" s="12" customFormat="1">
      <c r="B148" s="231"/>
      <c r="D148" s="232" t="s">
        <v>242</v>
      </c>
      <c r="E148" s="233" t="s">
        <v>5</v>
      </c>
      <c r="F148" s="234" t="s">
        <v>667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242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242</v>
      </c>
      <c r="E149" s="240" t="s">
        <v>5</v>
      </c>
      <c r="F149" s="241" t="s">
        <v>668</v>
      </c>
      <c r="H149" s="242">
        <v>2.2799999999999998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242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2" customFormat="1">
      <c r="B150" s="231"/>
      <c r="D150" s="232" t="s">
        <v>242</v>
      </c>
      <c r="E150" s="233" t="s">
        <v>5</v>
      </c>
      <c r="F150" s="234" t="s">
        <v>669</v>
      </c>
      <c r="H150" s="233" t="s">
        <v>5</v>
      </c>
      <c r="I150" s="235"/>
      <c r="L150" s="231"/>
      <c r="M150" s="236"/>
      <c r="N150" s="237"/>
      <c r="O150" s="237"/>
      <c r="P150" s="237"/>
      <c r="Q150" s="237"/>
      <c r="R150" s="237"/>
      <c r="S150" s="237"/>
      <c r="T150" s="238"/>
      <c r="AT150" s="233" t="s">
        <v>242</v>
      </c>
      <c r="AU150" s="233" t="s">
        <v>79</v>
      </c>
      <c r="AV150" s="12" t="s">
        <v>77</v>
      </c>
      <c r="AW150" s="12" t="s">
        <v>34</v>
      </c>
      <c r="AX150" s="12" t="s">
        <v>70</v>
      </c>
      <c r="AY150" s="233" t="s">
        <v>156</v>
      </c>
    </row>
    <row r="151" s="13" customFormat="1">
      <c r="B151" s="239"/>
      <c r="D151" s="232" t="s">
        <v>242</v>
      </c>
      <c r="E151" s="240" t="s">
        <v>5</v>
      </c>
      <c r="F151" s="241" t="s">
        <v>670</v>
      </c>
      <c r="H151" s="242">
        <v>76.799999999999997</v>
      </c>
      <c r="I151" s="243"/>
      <c r="L151" s="239"/>
      <c r="M151" s="244"/>
      <c r="N151" s="245"/>
      <c r="O151" s="245"/>
      <c r="P151" s="245"/>
      <c r="Q151" s="245"/>
      <c r="R151" s="245"/>
      <c r="S151" s="245"/>
      <c r="T151" s="246"/>
      <c r="AT151" s="240" t="s">
        <v>242</v>
      </c>
      <c r="AU151" s="240" t="s">
        <v>79</v>
      </c>
      <c r="AV151" s="13" t="s">
        <v>79</v>
      </c>
      <c r="AW151" s="13" t="s">
        <v>34</v>
      </c>
      <c r="AX151" s="13" t="s">
        <v>70</v>
      </c>
      <c r="AY151" s="240" t="s">
        <v>156</v>
      </c>
    </row>
    <row r="152" s="12" customFormat="1">
      <c r="B152" s="231"/>
      <c r="D152" s="232" t="s">
        <v>242</v>
      </c>
      <c r="E152" s="233" t="s">
        <v>5</v>
      </c>
      <c r="F152" s="234" t="s">
        <v>671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242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242</v>
      </c>
      <c r="E153" s="240" t="s">
        <v>5</v>
      </c>
      <c r="F153" s="241" t="s">
        <v>672</v>
      </c>
      <c r="H153" s="242">
        <v>24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242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2" customFormat="1">
      <c r="B154" s="231"/>
      <c r="D154" s="232" t="s">
        <v>242</v>
      </c>
      <c r="E154" s="233" t="s">
        <v>5</v>
      </c>
      <c r="F154" s="234" t="s">
        <v>673</v>
      </c>
      <c r="H154" s="233" t="s">
        <v>5</v>
      </c>
      <c r="I154" s="235"/>
      <c r="L154" s="231"/>
      <c r="M154" s="236"/>
      <c r="N154" s="237"/>
      <c r="O154" s="237"/>
      <c r="P154" s="237"/>
      <c r="Q154" s="237"/>
      <c r="R154" s="237"/>
      <c r="S154" s="237"/>
      <c r="T154" s="238"/>
      <c r="AT154" s="233" t="s">
        <v>242</v>
      </c>
      <c r="AU154" s="233" t="s">
        <v>79</v>
      </c>
      <c r="AV154" s="12" t="s">
        <v>77</v>
      </c>
      <c r="AW154" s="12" t="s">
        <v>34</v>
      </c>
      <c r="AX154" s="12" t="s">
        <v>70</v>
      </c>
      <c r="AY154" s="233" t="s">
        <v>156</v>
      </c>
    </row>
    <row r="155" s="13" customFormat="1">
      <c r="B155" s="239"/>
      <c r="D155" s="232" t="s">
        <v>242</v>
      </c>
      <c r="E155" s="240" t="s">
        <v>5</v>
      </c>
      <c r="F155" s="241" t="s">
        <v>674</v>
      </c>
      <c r="H155" s="242">
        <v>2</v>
      </c>
      <c r="I155" s="243"/>
      <c r="L155" s="239"/>
      <c r="M155" s="244"/>
      <c r="N155" s="245"/>
      <c r="O155" s="245"/>
      <c r="P155" s="245"/>
      <c r="Q155" s="245"/>
      <c r="R155" s="245"/>
      <c r="S155" s="245"/>
      <c r="T155" s="246"/>
      <c r="AT155" s="240" t="s">
        <v>242</v>
      </c>
      <c r="AU155" s="240" t="s">
        <v>79</v>
      </c>
      <c r="AV155" s="13" t="s">
        <v>79</v>
      </c>
      <c r="AW155" s="13" t="s">
        <v>34</v>
      </c>
      <c r="AX155" s="13" t="s">
        <v>70</v>
      </c>
      <c r="AY155" s="240" t="s">
        <v>156</v>
      </c>
    </row>
    <row r="156" s="12" customFormat="1">
      <c r="B156" s="231"/>
      <c r="D156" s="232" t="s">
        <v>242</v>
      </c>
      <c r="E156" s="233" t="s">
        <v>5</v>
      </c>
      <c r="F156" s="234" t="s">
        <v>675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242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242</v>
      </c>
      <c r="E157" s="240" t="s">
        <v>5</v>
      </c>
      <c r="F157" s="241" t="s">
        <v>676</v>
      </c>
      <c r="H157" s="242">
        <v>1.28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242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242</v>
      </c>
      <c r="E158" s="248" t="s">
        <v>5</v>
      </c>
      <c r="F158" s="249" t="s">
        <v>249</v>
      </c>
      <c r="H158" s="250">
        <v>106.36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242</v>
      </c>
      <c r="AU158" s="248" t="s">
        <v>79</v>
      </c>
      <c r="AV158" s="14" t="s">
        <v>169</v>
      </c>
      <c r="AW158" s="14" t="s">
        <v>34</v>
      </c>
      <c r="AX158" s="14" t="s">
        <v>77</v>
      </c>
      <c r="AY158" s="248" t="s">
        <v>156</v>
      </c>
    </row>
    <row r="159" s="1" customFormat="1" ht="38.25" customHeight="1">
      <c r="B159" s="213"/>
      <c r="C159" s="214" t="s">
        <v>184</v>
      </c>
      <c r="D159" s="214" t="s">
        <v>159</v>
      </c>
      <c r="E159" s="215" t="s">
        <v>677</v>
      </c>
      <c r="F159" s="216" t="s">
        <v>678</v>
      </c>
      <c r="G159" s="217" t="s">
        <v>240</v>
      </c>
      <c r="H159" s="218">
        <v>53.18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169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169</v>
      </c>
      <c r="BM159" s="25" t="s">
        <v>679</v>
      </c>
    </row>
    <row r="160" s="12" customFormat="1">
      <c r="B160" s="231"/>
      <c r="D160" s="232" t="s">
        <v>242</v>
      </c>
      <c r="E160" s="233" t="s">
        <v>5</v>
      </c>
      <c r="F160" s="234" t="s">
        <v>407</v>
      </c>
      <c r="H160" s="233" t="s">
        <v>5</v>
      </c>
      <c r="I160" s="235"/>
      <c r="L160" s="231"/>
      <c r="M160" s="236"/>
      <c r="N160" s="237"/>
      <c r="O160" s="237"/>
      <c r="P160" s="237"/>
      <c r="Q160" s="237"/>
      <c r="R160" s="237"/>
      <c r="S160" s="237"/>
      <c r="T160" s="238"/>
      <c r="AT160" s="233" t="s">
        <v>242</v>
      </c>
      <c r="AU160" s="233" t="s">
        <v>79</v>
      </c>
      <c r="AV160" s="12" t="s">
        <v>77</v>
      </c>
      <c r="AW160" s="12" t="s">
        <v>34</v>
      </c>
      <c r="AX160" s="12" t="s">
        <v>70</v>
      </c>
      <c r="AY160" s="233" t="s">
        <v>156</v>
      </c>
    </row>
    <row r="161" s="13" customFormat="1">
      <c r="B161" s="239"/>
      <c r="D161" s="232" t="s">
        <v>242</v>
      </c>
      <c r="E161" s="240" t="s">
        <v>5</v>
      </c>
      <c r="F161" s="241" t="s">
        <v>680</v>
      </c>
      <c r="H161" s="242">
        <v>53.18</v>
      </c>
      <c r="I161" s="243"/>
      <c r="L161" s="239"/>
      <c r="M161" s="244"/>
      <c r="N161" s="245"/>
      <c r="O161" s="245"/>
      <c r="P161" s="245"/>
      <c r="Q161" s="245"/>
      <c r="R161" s="245"/>
      <c r="S161" s="245"/>
      <c r="T161" s="246"/>
      <c r="AT161" s="240" t="s">
        <v>242</v>
      </c>
      <c r="AU161" s="240" t="s">
        <v>79</v>
      </c>
      <c r="AV161" s="13" t="s">
        <v>79</v>
      </c>
      <c r="AW161" s="13" t="s">
        <v>34</v>
      </c>
      <c r="AX161" s="13" t="s">
        <v>70</v>
      </c>
      <c r="AY161" s="240" t="s">
        <v>156</v>
      </c>
    </row>
    <row r="162" s="14" customFormat="1">
      <c r="B162" s="247"/>
      <c r="D162" s="232" t="s">
        <v>242</v>
      </c>
      <c r="E162" s="248" t="s">
        <v>5</v>
      </c>
      <c r="F162" s="249" t="s">
        <v>249</v>
      </c>
      <c r="H162" s="250">
        <v>53.18</v>
      </c>
      <c r="I162" s="251"/>
      <c r="L162" s="247"/>
      <c r="M162" s="252"/>
      <c r="N162" s="253"/>
      <c r="O162" s="253"/>
      <c r="P162" s="253"/>
      <c r="Q162" s="253"/>
      <c r="R162" s="253"/>
      <c r="S162" s="253"/>
      <c r="T162" s="254"/>
      <c r="AT162" s="248" t="s">
        <v>242</v>
      </c>
      <c r="AU162" s="248" t="s">
        <v>79</v>
      </c>
      <c r="AV162" s="14" t="s">
        <v>169</v>
      </c>
      <c r="AW162" s="14" t="s">
        <v>34</v>
      </c>
      <c r="AX162" s="14" t="s">
        <v>77</v>
      </c>
      <c r="AY162" s="248" t="s">
        <v>156</v>
      </c>
    </row>
    <row r="163" s="1" customFormat="1" ht="38.25" customHeight="1">
      <c r="B163" s="213"/>
      <c r="C163" s="214" t="s">
        <v>188</v>
      </c>
      <c r="D163" s="214" t="s">
        <v>159</v>
      </c>
      <c r="E163" s="215" t="s">
        <v>238</v>
      </c>
      <c r="F163" s="216" t="s">
        <v>239</v>
      </c>
      <c r="G163" s="217" t="s">
        <v>240</v>
      </c>
      <c r="H163" s="218">
        <v>202.38999999999999</v>
      </c>
      <c r="I163" s="219"/>
      <c r="J163" s="220">
        <f>ROUND(I163*H163,2)</f>
        <v>0</v>
      </c>
      <c r="K163" s="216" t="s">
        <v>163</v>
      </c>
      <c r="L163" s="47"/>
      <c r="M163" s="221" t="s">
        <v>5</v>
      </c>
      <c r="N163" s="222" t="s">
        <v>41</v>
      </c>
      <c r="O163" s="4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5" t="s">
        <v>169</v>
      </c>
      <c r="AT163" s="25" t="s">
        <v>159</v>
      </c>
      <c r="AU163" s="25" t="s">
        <v>79</v>
      </c>
      <c r="AY163" s="25" t="s">
        <v>156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5" t="s">
        <v>77</v>
      </c>
      <c r="BK163" s="225">
        <f>ROUND(I163*H163,2)</f>
        <v>0</v>
      </c>
      <c r="BL163" s="25" t="s">
        <v>169</v>
      </c>
      <c r="BM163" s="25" t="s">
        <v>681</v>
      </c>
    </row>
    <row r="164" s="12" customFormat="1">
      <c r="B164" s="231"/>
      <c r="D164" s="232" t="s">
        <v>242</v>
      </c>
      <c r="E164" s="233" t="s">
        <v>5</v>
      </c>
      <c r="F164" s="234" t="s">
        <v>682</v>
      </c>
      <c r="H164" s="233" t="s">
        <v>5</v>
      </c>
      <c r="I164" s="235"/>
      <c r="L164" s="231"/>
      <c r="M164" s="236"/>
      <c r="N164" s="237"/>
      <c r="O164" s="237"/>
      <c r="P164" s="237"/>
      <c r="Q164" s="237"/>
      <c r="R164" s="237"/>
      <c r="S164" s="237"/>
      <c r="T164" s="238"/>
      <c r="AT164" s="233" t="s">
        <v>242</v>
      </c>
      <c r="AU164" s="233" t="s">
        <v>79</v>
      </c>
      <c r="AV164" s="12" t="s">
        <v>77</v>
      </c>
      <c r="AW164" s="12" t="s">
        <v>34</v>
      </c>
      <c r="AX164" s="12" t="s">
        <v>70</v>
      </c>
      <c r="AY164" s="233" t="s">
        <v>156</v>
      </c>
    </row>
    <row r="165" s="13" customFormat="1">
      <c r="B165" s="239"/>
      <c r="D165" s="232" t="s">
        <v>242</v>
      </c>
      <c r="E165" s="240" t="s">
        <v>5</v>
      </c>
      <c r="F165" s="241" t="s">
        <v>551</v>
      </c>
      <c r="H165" s="242">
        <v>40</v>
      </c>
      <c r="I165" s="243"/>
      <c r="L165" s="239"/>
      <c r="M165" s="244"/>
      <c r="N165" s="245"/>
      <c r="O165" s="245"/>
      <c r="P165" s="245"/>
      <c r="Q165" s="245"/>
      <c r="R165" s="245"/>
      <c r="S165" s="245"/>
      <c r="T165" s="246"/>
      <c r="AT165" s="240" t="s">
        <v>242</v>
      </c>
      <c r="AU165" s="240" t="s">
        <v>79</v>
      </c>
      <c r="AV165" s="13" t="s">
        <v>79</v>
      </c>
      <c r="AW165" s="13" t="s">
        <v>34</v>
      </c>
      <c r="AX165" s="13" t="s">
        <v>70</v>
      </c>
      <c r="AY165" s="240" t="s">
        <v>156</v>
      </c>
    </row>
    <row r="166" s="12" customFormat="1">
      <c r="B166" s="231"/>
      <c r="D166" s="232" t="s">
        <v>242</v>
      </c>
      <c r="E166" s="233" t="s">
        <v>5</v>
      </c>
      <c r="F166" s="234" t="s">
        <v>424</v>
      </c>
      <c r="H166" s="233" t="s">
        <v>5</v>
      </c>
      <c r="I166" s="235"/>
      <c r="L166" s="231"/>
      <c r="M166" s="236"/>
      <c r="N166" s="237"/>
      <c r="O166" s="237"/>
      <c r="P166" s="237"/>
      <c r="Q166" s="237"/>
      <c r="R166" s="237"/>
      <c r="S166" s="237"/>
      <c r="T166" s="238"/>
      <c r="AT166" s="233" t="s">
        <v>242</v>
      </c>
      <c r="AU166" s="233" t="s">
        <v>79</v>
      </c>
      <c r="AV166" s="12" t="s">
        <v>77</v>
      </c>
      <c r="AW166" s="12" t="s">
        <v>34</v>
      </c>
      <c r="AX166" s="12" t="s">
        <v>70</v>
      </c>
      <c r="AY166" s="233" t="s">
        <v>156</v>
      </c>
    </row>
    <row r="167" s="13" customFormat="1">
      <c r="B167" s="239"/>
      <c r="D167" s="232" t="s">
        <v>242</v>
      </c>
      <c r="E167" s="240" t="s">
        <v>5</v>
      </c>
      <c r="F167" s="241" t="s">
        <v>683</v>
      </c>
      <c r="H167" s="242">
        <v>38</v>
      </c>
      <c r="I167" s="243"/>
      <c r="L167" s="239"/>
      <c r="M167" s="244"/>
      <c r="N167" s="245"/>
      <c r="O167" s="245"/>
      <c r="P167" s="245"/>
      <c r="Q167" s="245"/>
      <c r="R167" s="245"/>
      <c r="S167" s="245"/>
      <c r="T167" s="246"/>
      <c r="AT167" s="240" t="s">
        <v>242</v>
      </c>
      <c r="AU167" s="240" t="s">
        <v>79</v>
      </c>
      <c r="AV167" s="13" t="s">
        <v>79</v>
      </c>
      <c r="AW167" s="13" t="s">
        <v>34</v>
      </c>
      <c r="AX167" s="13" t="s">
        <v>70</v>
      </c>
      <c r="AY167" s="240" t="s">
        <v>156</v>
      </c>
    </row>
    <row r="168" s="12" customFormat="1">
      <c r="B168" s="231"/>
      <c r="D168" s="232" t="s">
        <v>242</v>
      </c>
      <c r="E168" s="233" t="s">
        <v>5</v>
      </c>
      <c r="F168" s="234" t="s">
        <v>684</v>
      </c>
      <c r="H168" s="233" t="s">
        <v>5</v>
      </c>
      <c r="I168" s="235"/>
      <c r="L168" s="231"/>
      <c r="M168" s="236"/>
      <c r="N168" s="237"/>
      <c r="O168" s="237"/>
      <c r="P168" s="237"/>
      <c r="Q168" s="237"/>
      <c r="R168" s="237"/>
      <c r="S168" s="237"/>
      <c r="T168" s="238"/>
      <c r="AT168" s="233" t="s">
        <v>242</v>
      </c>
      <c r="AU168" s="233" t="s">
        <v>79</v>
      </c>
      <c r="AV168" s="12" t="s">
        <v>77</v>
      </c>
      <c r="AW168" s="12" t="s">
        <v>34</v>
      </c>
      <c r="AX168" s="12" t="s">
        <v>70</v>
      </c>
      <c r="AY168" s="233" t="s">
        <v>156</v>
      </c>
    </row>
    <row r="169" s="13" customFormat="1">
      <c r="B169" s="239"/>
      <c r="D169" s="232" t="s">
        <v>242</v>
      </c>
      <c r="E169" s="240" t="s">
        <v>5</v>
      </c>
      <c r="F169" s="241" t="s">
        <v>685</v>
      </c>
      <c r="H169" s="242">
        <v>106.36</v>
      </c>
      <c r="I169" s="243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0" t="s">
        <v>242</v>
      </c>
      <c r="AU169" s="240" t="s">
        <v>79</v>
      </c>
      <c r="AV169" s="13" t="s">
        <v>79</v>
      </c>
      <c r="AW169" s="13" t="s">
        <v>34</v>
      </c>
      <c r="AX169" s="13" t="s">
        <v>70</v>
      </c>
      <c r="AY169" s="240" t="s">
        <v>156</v>
      </c>
    </row>
    <row r="170" s="12" customFormat="1">
      <c r="B170" s="231"/>
      <c r="D170" s="232" t="s">
        <v>242</v>
      </c>
      <c r="E170" s="233" t="s">
        <v>5</v>
      </c>
      <c r="F170" s="234" t="s">
        <v>686</v>
      </c>
      <c r="H170" s="233" t="s">
        <v>5</v>
      </c>
      <c r="I170" s="235"/>
      <c r="L170" s="231"/>
      <c r="M170" s="236"/>
      <c r="N170" s="237"/>
      <c r="O170" s="237"/>
      <c r="P170" s="237"/>
      <c r="Q170" s="237"/>
      <c r="R170" s="237"/>
      <c r="S170" s="237"/>
      <c r="T170" s="238"/>
      <c r="AT170" s="233" t="s">
        <v>242</v>
      </c>
      <c r="AU170" s="233" t="s">
        <v>79</v>
      </c>
      <c r="AV170" s="12" t="s">
        <v>77</v>
      </c>
      <c r="AW170" s="12" t="s">
        <v>34</v>
      </c>
      <c r="AX170" s="12" t="s">
        <v>70</v>
      </c>
      <c r="AY170" s="233" t="s">
        <v>156</v>
      </c>
    </row>
    <row r="171" s="13" customFormat="1">
      <c r="B171" s="239"/>
      <c r="D171" s="232" t="s">
        <v>242</v>
      </c>
      <c r="E171" s="240" t="s">
        <v>5</v>
      </c>
      <c r="F171" s="241" t="s">
        <v>687</v>
      </c>
      <c r="H171" s="242">
        <v>18.030000000000001</v>
      </c>
      <c r="I171" s="243"/>
      <c r="L171" s="239"/>
      <c r="M171" s="244"/>
      <c r="N171" s="245"/>
      <c r="O171" s="245"/>
      <c r="P171" s="245"/>
      <c r="Q171" s="245"/>
      <c r="R171" s="245"/>
      <c r="S171" s="245"/>
      <c r="T171" s="246"/>
      <c r="AT171" s="240" t="s">
        <v>242</v>
      </c>
      <c r="AU171" s="240" t="s">
        <v>79</v>
      </c>
      <c r="AV171" s="13" t="s">
        <v>79</v>
      </c>
      <c r="AW171" s="13" t="s">
        <v>34</v>
      </c>
      <c r="AX171" s="13" t="s">
        <v>70</v>
      </c>
      <c r="AY171" s="240" t="s">
        <v>156</v>
      </c>
    </row>
    <row r="172" s="14" customFormat="1">
      <c r="B172" s="247"/>
      <c r="D172" s="232" t="s">
        <v>242</v>
      </c>
      <c r="E172" s="248" t="s">
        <v>5</v>
      </c>
      <c r="F172" s="249" t="s">
        <v>249</v>
      </c>
      <c r="H172" s="250">
        <v>202.38999999999999</v>
      </c>
      <c r="I172" s="251"/>
      <c r="L172" s="247"/>
      <c r="M172" s="252"/>
      <c r="N172" s="253"/>
      <c r="O172" s="253"/>
      <c r="P172" s="253"/>
      <c r="Q172" s="253"/>
      <c r="R172" s="253"/>
      <c r="S172" s="253"/>
      <c r="T172" s="254"/>
      <c r="AT172" s="248" t="s">
        <v>242</v>
      </c>
      <c r="AU172" s="248" t="s">
        <v>79</v>
      </c>
      <c r="AV172" s="14" t="s">
        <v>169</v>
      </c>
      <c r="AW172" s="14" t="s">
        <v>34</v>
      </c>
      <c r="AX172" s="14" t="s">
        <v>77</v>
      </c>
      <c r="AY172" s="248" t="s">
        <v>156</v>
      </c>
    </row>
    <row r="173" s="1" customFormat="1" ht="51" customHeight="1">
      <c r="B173" s="213"/>
      <c r="C173" s="214" t="s">
        <v>194</v>
      </c>
      <c r="D173" s="214" t="s">
        <v>159</v>
      </c>
      <c r="E173" s="215" t="s">
        <v>250</v>
      </c>
      <c r="F173" s="216" t="s">
        <v>251</v>
      </c>
      <c r="G173" s="217" t="s">
        <v>240</v>
      </c>
      <c r="H173" s="218">
        <v>2023.9000000000001</v>
      </c>
      <c r="I173" s="219"/>
      <c r="J173" s="220">
        <f>ROUND(I173*H173,2)</f>
        <v>0</v>
      </c>
      <c r="K173" s="216" t="s">
        <v>163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169</v>
      </c>
      <c r="AT173" s="25" t="s">
        <v>159</v>
      </c>
      <c r="AU173" s="25" t="s">
        <v>79</v>
      </c>
      <c r="AY173" s="25" t="s">
        <v>156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169</v>
      </c>
      <c r="BM173" s="25" t="s">
        <v>252</v>
      </c>
    </row>
    <row r="174" s="13" customFormat="1">
      <c r="B174" s="239"/>
      <c r="D174" s="232" t="s">
        <v>242</v>
      </c>
      <c r="E174" s="240" t="s">
        <v>5</v>
      </c>
      <c r="F174" s="241" t="s">
        <v>688</v>
      </c>
      <c r="H174" s="242">
        <v>2023.9000000000001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242</v>
      </c>
      <c r="AU174" s="240" t="s">
        <v>79</v>
      </c>
      <c r="AV174" s="13" t="s">
        <v>79</v>
      </c>
      <c r="AW174" s="13" t="s">
        <v>34</v>
      </c>
      <c r="AX174" s="13" t="s">
        <v>70</v>
      </c>
      <c r="AY174" s="240" t="s">
        <v>156</v>
      </c>
    </row>
    <row r="175" s="14" customFormat="1">
      <c r="B175" s="247"/>
      <c r="D175" s="232" t="s">
        <v>242</v>
      </c>
      <c r="E175" s="248" t="s">
        <v>5</v>
      </c>
      <c r="F175" s="249" t="s">
        <v>249</v>
      </c>
      <c r="H175" s="250">
        <v>2023.9000000000001</v>
      </c>
      <c r="I175" s="251"/>
      <c r="L175" s="247"/>
      <c r="M175" s="252"/>
      <c r="N175" s="253"/>
      <c r="O175" s="253"/>
      <c r="P175" s="253"/>
      <c r="Q175" s="253"/>
      <c r="R175" s="253"/>
      <c r="S175" s="253"/>
      <c r="T175" s="254"/>
      <c r="AT175" s="248" t="s">
        <v>242</v>
      </c>
      <c r="AU175" s="248" t="s">
        <v>79</v>
      </c>
      <c r="AV175" s="14" t="s">
        <v>169</v>
      </c>
      <c r="AW175" s="14" t="s">
        <v>34</v>
      </c>
      <c r="AX175" s="14" t="s">
        <v>77</v>
      </c>
      <c r="AY175" s="248" t="s">
        <v>156</v>
      </c>
    </row>
    <row r="176" s="1" customFormat="1" ht="38.25" customHeight="1">
      <c r="B176" s="213"/>
      <c r="C176" s="214" t="s">
        <v>319</v>
      </c>
      <c r="D176" s="214" t="s">
        <v>159</v>
      </c>
      <c r="E176" s="215" t="s">
        <v>439</v>
      </c>
      <c r="F176" s="216" t="s">
        <v>440</v>
      </c>
      <c r="G176" s="217" t="s">
        <v>240</v>
      </c>
      <c r="H176" s="218">
        <v>38</v>
      </c>
      <c r="I176" s="219"/>
      <c r="J176" s="220">
        <f>ROUND(I176*H176,2)</f>
        <v>0</v>
      </c>
      <c r="K176" s="216" t="s">
        <v>163</v>
      </c>
      <c r="L176" s="47"/>
      <c r="M176" s="221" t="s">
        <v>5</v>
      </c>
      <c r="N176" s="222" t="s">
        <v>41</v>
      </c>
      <c r="O176" s="48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AR176" s="25" t="s">
        <v>169</v>
      </c>
      <c r="AT176" s="25" t="s">
        <v>159</v>
      </c>
      <c r="AU176" s="25" t="s">
        <v>79</v>
      </c>
      <c r="AY176" s="25" t="s">
        <v>156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5" t="s">
        <v>77</v>
      </c>
      <c r="BK176" s="225">
        <f>ROUND(I176*H176,2)</f>
        <v>0</v>
      </c>
      <c r="BL176" s="25" t="s">
        <v>169</v>
      </c>
      <c r="BM176" s="25" t="s">
        <v>689</v>
      </c>
    </row>
    <row r="177" s="12" customFormat="1">
      <c r="B177" s="231"/>
      <c r="D177" s="232" t="s">
        <v>242</v>
      </c>
      <c r="E177" s="233" t="s">
        <v>5</v>
      </c>
      <c r="F177" s="234" t="s">
        <v>442</v>
      </c>
      <c r="H177" s="233" t="s">
        <v>5</v>
      </c>
      <c r="I177" s="235"/>
      <c r="L177" s="231"/>
      <c r="M177" s="236"/>
      <c r="N177" s="237"/>
      <c r="O177" s="237"/>
      <c r="P177" s="237"/>
      <c r="Q177" s="237"/>
      <c r="R177" s="237"/>
      <c r="S177" s="237"/>
      <c r="T177" s="238"/>
      <c r="AT177" s="233" t="s">
        <v>242</v>
      </c>
      <c r="AU177" s="233" t="s">
        <v>79</v>
      </c>
      <c r="AV177" s="12" t="s">
        <v>77</v>
      </c>
      <c r="AW177" s="12" t="s">
        <v>34</v>
      </c>
      <c r="AX177" s="12" t="s">
        <v>70</v>
      </c>
      <c r="AY177" s="233" t="s">
        <v>156</v>
      </c>
    </row>
    <row r="178" s="13" customFormat="1">
      <c r="B178" s="239"/>
      <c r="D178" s="232" t="s">
        <v>242</v>
      </c>
      <c r="E178" s="240" t="s">
        <v>5</v>
      </c>
      <c r="F178" s="241" t="s">
        <v>683</v>
      </c>
      <c r="H178" s="242">
        <v>38</v>
      </c>
      <c r="I178" s="243"/>
      <c r="L178" s="239"/>
      <c r="M178" s="244"/>
      <c r="N178" s="245"/>
      <c r="O178" s="245"/>
      <c r="P178" s="245"/>
      <c r="Q178" s="245"/>
      <c r="R178" s="245"/>
      <c r="S178" s="245"/>
      <c r="T178" s="246"/>
      <c r="AT178" s="240" t="s">
        <v>242</v>
      </c>
      <c r="AU178" s="240" t="s">
        <v>79</v>
      </c>
      <c r="AV178" s="13" t="s">
        <v>79</v>
      </c>
      <c r="AW178" s="13" t="s">
        <v>34</v>
      </c>
      <c r="AX178" s="13" t="s">
        <v>70</v>
      </c>
      <c r="AY178" s="240" t="s">
        <v>156</v>
      </c>
    </row>
    <row r="179" s="14" customFormat="1">
      <c r="B179" s="247"/>
      <c r="D179" s="232" t="s">
        <v>242</v>
      </c>
      <c r="E179" s="248" t="s">
        <v>5</v>
      </c>
      <c r="F179" s="249" t="s">
        <v>249</v>
      </c>
      <c r="H179" s="250">
        <v>38</v>
      </c>
      <c r="I179" s="251"/>
      <c r="L179" s="247"/>
      <c r="M179" s="252"/>
      <c r="N179" s="253"/>
      <c r="O179" s="253"/>
      <c r="P179" s="253"/>
      <c r="Q179" s="253"/>
      <c r="R179" s="253"/>
      <c r="S179" s="253"/>
      <c r="T179" s="254"/>
      <c r="AT179" s="248" t="s">
        <v>242</v>
      </c>
      <c r="AU179" s="248" t="s">
        <v>79</v>
      </c>
      <c r="AV179" s="14" t="s">
        <v>169</v>
      </c>
      <c r="AW179" s="14" t="s">
        <v>34</v>
      </c>
      <c r="AX179" s="14" t="s">
        <v>77</v>
      </c>
      <c r="AY179" s="248" t="s">
        <v>156</v>
      </c>
    </row>
    <row r="180" s="1" customFormat="1" ht="16.5" customHeight="1">
      <c r="B180" s="213"/>
      <c r="C180" s="255" t="s">
        <v>200</v>
      </c>
      <c r="D180" s="255" t="s">
        <v>272</v>
      </c>
      <c r="E180" s="256" t="s">
        <v>444</v>
      </c>
      <c r="F180" s="257" t="s">
        <v>445</v>
      </c>
      <c r="G180" s="258" t="s">
        <v>260</v>
      </c>
      <c r="H180" s="259">
        <v>76</v>
      </c>
      <c r="I180" s="260"/>
      <c r="J180" s="261">
        <f>ROUND(I180*H180,2)</f>
        <v>0</v>
      </c>
      <c r="K180" s="257" t="s">
        <v>163</v>
      </c>
      <c r="L180" s="262"/>
      <c r="M180" s="263" t="s">
        <v>5</v>
      </c>
      <c r="N180" s="264" t="s">
        <v>41</v>
      </c>
      <c r="O180" s="48"/>
      <c r="P180" s="223">
        <f>O180*H180</f>
        <v>0</v>
      </c>
      <c r="Q180" s="223">
        <v>1</v>
      </c>
      <c r="R180" s="223">
        <f>Q180*H180</f>
        <v>76</v>
      </c>
      <c r="S180" s="223">
        <v>0</v>
      </c>
      <c r="T180" s="224">
        <f>S180*H180</f>
        <v>0</v>
      </c>
      <c r="AR180" s="25" t="s">
        <v>275</v>
      </c>
      <c r="AT180" s="25" t="s">
        <v>272</v>
      </c>
      <c r="AU180" s="25" t="s">
        <v>79</v>
      </c>
      <c r="AY180" s="25" t="s">
        <v>156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25" t="s">
        <v>77</v>
      </c>
      <c r="BK180" s="225">
        <f>ROUND(I180*H180,2)</f>
        <v>0</v>
      </c>
      <c r="BL180" s="25" t="s">
        <v>169</v>
      </c>
      <c r="BM180" s="25" t="s">
        <v>690</v>
      </c>
    </row>
    <row r="181" s="12" customFormat="1">
      <c r="B181" s="231"/>
      <c r="D181" s="232" t="s">
        <v>242</v>
      </c>
      <c r="E181" s="233" t="s">
        <v>5</v>
      </c>
      <c r="F181" s="234" t="s">
        <v>447</v>
      </c>
      <c r="H181" s="233" t="s">
        <v>5</v>
      </c>
      <c r="I181" s="235"/>
      <c r="L181" s="231"/>
      <c r="M181" s="236"/>
      <c r="N181" s="237"/>
      <c r="O181" s="237"/>
      <c r="P181" s="237"/>
      <c r="Q181" s="237"/>
      <c r="R181" s="237"/>
      <c r="S181" s="237"/>
      <c r="T181" s="238"/>
      <c r="AT181" s="233" t="s">
        <v>242</v>
      </c>
      <c r="AU181" s="233" t="s">
        <v>79</v>
      </c>
      <c r="AV181" s="12" t="s">
        <v>77</v>
      </c>
      <c r="AW181" s="12" t="s">
        <v>34</v>
      </c>
      <c r="AX181" s="12" t="s">
        <v>70</v>
      </c>
      <c r="AY181" s="233" t="s">
        <v>156</v>
      </c>
    </row>
    <row r="182" s="13" customFormat="1">
      <c r="B182" s="239"/>
      <c r="D182" s="232" t="s">
        <v>242</v>
      </c>
      <c r="E182" s="240" t="s">
        <v>5</v>
      </c>
      <c r="F182" s="241" t="s">
        <v>691</v>
      </c>
      <c r="H182" s="242">
        <v>76</v>
      </c>
      <c r="I182" s="243"/>
      <c r="L182" s="239"/>
      <c r="M182" s="244"/>
      <c r="N182" s="245"/>
      <c r="O182" s="245"/>
      <c r="P182" s="245"/>
      <c r="Q182" s="245"/>
      <c r="R182" s="245"/>
      <c r="S182" s="245"/>
      <c r="T182" s="246"/>
      <c r="AT182" s="240" t="s">
        <v>242</v>
      </c>
      <c r="AU182" s="240" t="s">
        <v>79</v>
      </c>
      <c r="AV182" s="13" t="s">
        <v>79</v>
      </c>
      <c r="AW182" s="13" t="s">
        <v>34</v>
      </c>
      <c r="AX182" s="13" t="s">
        <v>70</v>
      </c>
      <c r="AY182" s="240" t="s">
        <v>156</v>
      </c>
    </row>
    <row r="183" s="14" customFormat="1">
      <c r="B183" s="247"/>
      <c r="D183" s="232" t="s">
        <v>242</v>
      </c>
      <c r="E183" s="248" t="s">
        <v>5</v>
      </c>
      <c r="F183" s="249" t="s">
        <v>249</v>
      </c>
      <c r="H183" s="250">
        <v>76</v>
      </c>
      <c r="I183" s="251"/>
      <c r="L183" s="247"/>
      <c r="M183" s="252"/>
      <c r="N183" s="253"/>
      <c r="O183" s="253"/>
      <c r="P183" s="253"/>
      <c r="Q183" s="253"/>
      <c r="R183" s="253"/>
      <c r="S183" s="253"/>
      <c r="T183" s="254"/>
      <c r="AT183" s="248" t="s">
        <v>242</v>
      </c>
      <c r="AU183" s="248" t="s">
        <v>79</v>
      </c>
      <c r="AV183" s="14" t="s">
        <v>169</v>
      </c>
      <c r="AW183" s="14" t="s">
        <v>34</v>
      </c>
      <c r="AX183" s="14" t="s">
        <v>77</v>
      </c>
      <c r="AY183" s="248" t="s">
        <v>156</v>
      </c>
    </row>
    <row r="184" s="1" customFormat="1" ht="16.5" customHeight="1">
      <c r="B184" s="213"/>
      <c r="C184" s="214" t="s">
        <v>11</v>
      </c>
      <c r="D184" s="214" t="s">
        <v>159</v>
      </c>
      <c r="E184" s="215" t="s">
        <v>258</v>
      </c>
      <c r="F184" s="216" t="s">
        <v>259</v>
      </c>
      <c r="G184" s="217" t="s">
        <v>260</v>
      </c>
      <c r="H184" s="218">
        <v>364.30200000000002</v>
      </c>
      <c r="I184" s="219"/>
      <c r="J184" s="220">
        <f>ROUND(I184*H184,2)</f>
        <v>0</v>
      </c>
      <c r="K184" s="216" t="s">
        <v>163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5" t="s">
        <v>169</v>
      </c>
      <c r="AT184" s="25" t="s">
        <v>159</v>
      </c>
      <c r="AU184" s="25" t="s">
        <v>79</v>
      </c>
      <c r="AY184" s="25" t="s">
        <v>156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169</v>
      </c>
      <c r="BM184" s="25" t="s">
        <v>261</v>
      </c>
    </row>
    <row r="185" s="12" customFormat="1">
      <c r="B185" s="231"/>
      <c r="D185" s="232" t="s">
        <v>242</v>
      </c>
      <c r="E185" s="233" t="s">
        <v>5</v>
      </c>
      <c r="F185" s="234" t="s">
        <v>682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242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242</v>
      </c>
      <c r="E186" s="240" t="s">
        <v>5</v>
      </c>
      <c r="F186" s="241" t="s">
        <v>692</v>
      </c>
      <c r="H186" s="242">
        <v>72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242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2" customFormat="1">
      <c r="B187" s="231"/>
      <c r="D187" s="232" t="s">
        <v>242</v>
      </c>
      <c r="E187" s="233" t="s">
        <v>5</v>
      </c>
      <c r="F187" s="234" t="s">
        <v>424</v>
      </c>
      <c r="H187" s="233" t="s">
        <v>5</v>
      </c>
      <c r="I187" s="235"/>
      <c r="L187" s="231"/>
      <c r="M187" s="236"/>
      <c r="N187" s="237"/>
      <c r="O187" s="237"/>
      <c r="P187" s="237"/>
      <c r="Q187" s="237"/>
      <c r="R187" s="237"/>
      <c r="S187" s="237"/>
      <c r="T187" s="238"/>
      <c r="AT187" s="233" t="s">
        <v>242</v>
      </c>
      <c r="AU187" s="233" t="s">
        <v>79</v>
      </c>
      <c r="AV187" s="12" t="s">
        <v>77</v>
      </c>
      <c r="AW187" s="12" t="s">
        <v>34</v>
      </c>
      <c r="AX187" s="12" t="s">
        <v>70</v>
      </c>
      <c r="AY187" s="233" t="s">
        <v>156</v>
      </c>
    </row>
    <row r="188" s="13" customFormat="1">
      <c r="B188" s="239"/>
      <c r="D188" s="232" t="s">
        <v>242</v>
      </c>
      <c r="E188" s="240" t="s">
        <v>5</v>
      </c>
      <c r="F188" s="241" t="s">
        <v>693</v>
      </c>
      <c r="H188" s="242">
        <v>68.400000000000006</v>
      </c>
      <c r="I188" s="243"/>
      <c r="L188" s="239"/>
      <c r="M188" s="244"/>
      <c r="N188" s="245"/>
      <c r="O188" s="245"/>
      <c r="P188" s="245"/>
      <c r="Q188" s="245"/>
      <c r="R188" s="245"/>
      <c r="S188" s="245"/>
      <c r="T188" s="246"/>
      <c r="AT188" s="240" t="s">
        <v>242</v>
      </c>
      <c r="AU188" s="240" t="s">
        <v>79</v>
      </c>
      <c r="AV188" s="13" t="s">
        <v>79</v>
      </c>
      <c r="AW188" s="13" t="s">
        <v>34</v>
      </c>
      <c r="AX188" s="13" t="s">
        <v>70</v>
      </c>
      <c r="AY188" s="240" t="s">
        <v>156</v>
      </c>
    </row>
    <row r="189" s="12" customFormat="1">
      <c r="B189" s="231"/>
      <c r="D189" s="232" t="s">
        <v>242</v>
      </c>
      <c r="E189" s="233" t="s">
        <v>5</v>
      </c>
      <c r="F189" s="234" t="s">
        <v>684</v>
      </c>
      <c r="H189" s="233" t="s">
        <v>5</v>
      </c>
      <c r="I189" s="235"/>
      <c r="L189" s="231"/>
      <c r="M189" s="236"/>
      <c r="N189" s="237"/>
      <c r="O189" s="237"/>
      <c r="P189" s="237"/>
      <c r="Q189" s="237"/>
      <c r="R189" s="237"/>
      <c r="S189" s="237"/>
      <c r="T189" s="238"/>
      <c r="AT189" s="233" t="s">
        <v>242</v>
      </c>
      <c r="AU189" s="233" t="s">
        <v>79</v>
      </c>
      <c r="AV189" s="12" t="s">
        <v>77</v>
      </c>
      <c r="AW189" s="12" t="s">
        <v>34</v>
      </c>
      <c r="AX189" s="12" t="s">
        <v>70</v>
      </c>
      <c r="AY189" s="233" t="s">
        <v>156</v>
      </c>
    </row>
    <row r="190" s="13" customFormat="1">
      <c r="B190" s="239"/>
      <c r="D190" s="232" t="s">
        <v>242</v>
      </c>
      <c r="E190" s="240" t="s">
        <v>5</v>
      </c>
      <c r="F190" s="241" t="s">
        <v>694</v>
      </c>
      <c r="H190" s="242">
        <v>191.44800000000001</v>
      </c>
      <c r="I190" s="243"/>
      <c r="L190" s="239"/>
      <c r="M190" s="244"/>
      <c r="N190" s="245"/>
      <c r="O190" s="245"/>
      <c r="P190" s="245"/>
      <c r="Q190" s="245"/>
      <c r="R190" s="245"/>
      <c r="S190" s="245"/>
      <c r="T190" s="246"/>
      <c r="AT190" s="240" t="s">
        <v>242</v>
      </c>
      <c r="AU190" s="240" t="s">
        <v>79</v>
      </c>
      <c r="AV190" s="13" t="s">
        <v>79</v>
      </c>
      <c r="AW190" s="13" t="s">
        <v>34</v>
      </c>
      <c r="AX190" s="13" t="s">
        <v>70</v>
      </c>
      <c r="AY190" s="240" t="s">
        <v>156</v>
      </c>
    </row>
    <row r="191" s="12" customFormat="1">
      <c r="B191" s="231"/>
      <c r="D191" s="232" t="s">
        <v>242</v>
      </c>
      <c r="E191" s="233" t="s">
        <v>5</v>
      </c>
      <c r="F191" s="234" t="s">
        <v>686</v>
      </c>
      <c r="H191" s="233" t="s">
        <v>5</v>
      </c>
      <c r="I191" s="235"/>
      <c r="L191" s="231"/>
      <c r="M191" s="236"/>
      <c r="N191" s="237"/>
      <c r="O191" s="237"/>
      <c r="P191" s="237"/>
      <c r="Q191" s="237"/>
      <c r="R191" s="237"/>
      <c r="S191" s="237"/>
      <c r="T191" s="238"/>
      <c r="AT191" s="233" t="s">
        <v>242</v>
      </c>
      <c r="AU191" s="233" t="s">
        <v>79</v>
      </c>
      <c r="AV191" s="12" t="s">
        <v>77</v>
      </c>
      <c r="AW191" s="12" t="s">
        <v>34</v>
      </c>
      <c r="AX191" s="12" t="s">
        <v>70</v>
      </c>
      <c r="AY191" s="233" t="s">
        <v>156</v>
      </c>
    </row>
    <row r="192" s="13" customFormat="1">
      <c r="B192" s="239"/>
      <c r="D192" s="232" t="s">
        <v>242</v>
      </c>
      <c r="E192" s="240" t="s">
        <v>5</v>
      </c>
      <c r="F192" s="241" t="s">
        <v>695</v>
      </c>
      <c r="H192" s="242">
        <v>32.454000000000001</v>
      </c>
      <c r="I192" s="243"/>
      <c r="L192" s="239"/>
      <c r="M192" s="244"/>
      <c r="N192" s="245"/>
      <c r="O192" s="245"/>
      <c r="P192" s="245"/>
      <c r="Q192" s="245"/>
      <c r="R192" s="245"/>
      <c r="S192" s="245"/>
      <c r="T192" s="246"/>
      <c r="AT192" s="240" t="s">
        <v>242</v>
      </c>
      <c r="AU192" s="240" t="s">
        <v>79</v>
      </c>
      <c r="AV192" s="13" t="s">
        <v>79</v>
      </c>
      <c r="AW192" s="13" t="s">
        <v>34</v>
      </c>
      <c r="AX192" s="13" t="s">
        <v>70</v>
      </c>
      <c r="AY192" s="240" t="s">
        <v>156</v>
      </c>
    </row>
    <row r="193" s="14" customFormat="1">
      <c r="B193" s="247"/>
      <c r="D193" s="232" t="s">
        <v>242</v>
      </c>
      <c r="E193" s="248" t="s">
        <v>5</v>
      </c>
      <c r="F193" s="249" t="s">
        <v>249</v>
      </c>
      <c r="H193" s="250">
        <v>364.30200000000002</v>
      </c>
      <c r="I193" s="251"/>
      <c r="L193" s="247"/>
      <c r="M193" s="252"/>
      <c r="N193" s="253"/>
      <c r="O193" s="253"/>
      <c r="P193" s="253"/>
      <c r="Q193" s="253"/>
      <c r="R193" s="253"/>
      <c r="S193" s="253"/>
      <c r="T193" s="254"/>
      <c r="AT193" s="248" t="s">
        <v>242</v>
      </c>
      <c r="AU193" s="248" t="s">
        <v>79</v>
      </c>
      <c r="AV193" s="14" t="s">
        <v>169</v>
      </c>
      <c r="AW193" s="14" t="s">
        <v>34</v>
      </c>
      <c r="AX193" s="14" t="s">
        <v>77</v>
      </c>
      <c r="AY193" s="248" t="s">
        <v>156</v>
      </c>
    </row>
    <row r="194" s="1" customFormat="1" ht="25.5" customHeight="1">
      <c r="B194" s="213"/>
      <c r="C194" s="214" t="s">
        <v>334</v>
      </c>
      <c r="D194" s="214" t="s">
        <v>159</v>
      </c>
      <c r="E194" s="215" t="s">
        <v>696</v>
      </c>
      <c r="F194" s="216" t="s">
        <v>697</v>
      </c>
      <c r="G194" s="217" t="s">
        <v>240</v>
      </c>
      <c r="H194" s="218">
        <v>84.040000000000006</v>
      </c>
      <c r="I194" s="219"/>
      <c r="J194" s="220">
        <f>ROUND(I194*H194,2)</f>
        <v>0</v>
      </c>
      <c r="K194" s="216" t="s">
        <v>163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AR194" s="25" t="s">
        <v>169</v>
      </c>
      <c r="AT194" s="25" t="s">
        <v>159</v>
      </c>
      <c r="AU194" s="25" t="s">
        <v>79</v>
      </c>
      <c r="AY194" s="25" t="s">
        <v>156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169</v>
      </c>
      <c r="BM194" s="25" t="s">
        <v>698</v>
      </c>
    </row>
    <row r="195" s="12" customFormat="1">
      <c r="B195" s="231"/>
      <c r="D195" s="232" t="s">
        <v>242</v>
      </c>
      <c r="E195" s="233" t="s">
        <v>5</v>
      </c>
      <c r="F195" s="234" t="s">
        <v>699</v>
      </c>
      <c r="H195" s="233" t="s">
        <v>5</v>
      </c>
      <c r="I195" s="235"/>
      <c r="L195" s="231"/>
      <c r="M195" s="236"/>
      <c r="N195" s="237"/>
      <c r="O195" s="237"/>
      <c r="P195" s="237"/>
      <c r="Q195" s="237"/>
      <c r="R195" s="237"/>
      <c r="S195" s="237"/>
      <c r="T195" s="238"/>
      <c r="AT195" s="233" t="s">
        <v>242</v>
      </c>
      <c r="AU195" s="233" t="s">
        <v>79</v>
      </c>
      <c r="AV195" s="12" t="s">
        <v>77</v>
      </c>
      <c r="AW195" s="12" t="s">
        <v>34</v>
      </c>
      <c r="AX195" s="12" t="s">
        <v>70</v>
      </c>
      <c r="AY195" s="233" t="s">
        <v>156</v>
      </c>
    </row>
    <row r="196" s="13" customFormat="1">
      <c r="B196" s="239"/>
      <c r="D196" s="232" t="s">
        <v>242</v>
      </c>
      <c r="E196" s="240" t="s">
        <v>5</v>
      </c>
      <c r="F196" s="241" t="s">
        <v>700</v>
      </c>
      <c r="H196" s="242">
        <v>75.060000000000002</v>
      </c>
      <c r="I196" s="243"/>
      <c r="L196" s="239"/>
      <c r="M196" s="244"/>
      <c r="N196" s="245"/>
      <c r="O196" s="245"/>
      <c r="P196" s="245"/>
      <c r="Q196" s="245"/>
      <c r="R196" s="245"/>
      <c r="S196" s="245"/>
      <c r="T196" s="246"/>
      <c r="AT196" s="240" t="s">
        <v>242</v>
      </c>
      <c r="AU196" s="240" t="s">
        <v>79</v>
      </c>
      <c r="AV196" s="13" t="s">
        <v>79</v>
      </c>
      <c r="AW196" s="13" t="s">
        <v>34</v>
      </c>
      <c r="AX196" s="13" t="s">
        <v>70</v>
      </c>
      <c r="AY196" s="240" t="s">
        <v>156</v>
      </c>
    </row>
    <row r="197" s="12" customFormat="1">
      <c r="B197" s="231"/>
      <c r="D197" s="232" t="s">
        <v>242</v>
      </c>
      <c r="E197" s="233" t="s">
        <v>5</v>
      </c>
      <c r="F197" s="234" t="s">
        <v>701</v>
      </c>
      <c r="H197" s="233" t="s">
        <v>5</v>
      </c>
      <c r="I197" s="235"/>
      <c r="L197" s="231"/>
      <c r="M197" s="236"/>
      <c r="N197" s="237"/>
      <c r="O197" s="237"/>
      <c r="P197" s="237"/>
      <c r="Q197" s="237"/>
      <c r="R197" s="237"/>
      <c r="S197" s="237"/>
      <c r="T197" s="238"/>
      <c r="AT197" s="233" t="s">
        <v>242</v>
      </c>
      <c r="AU197" s="233" t="s">
        <v>79</v>
      </c>
      <c r="AV197" s="12" t="s">
        <v>77</v>
      </c>
      <c r="AW197" s="12" t="s">
        <v>34</v>
      </c>
      <c r="AX197" s="12" t="s">
        <v>70</v>
      </c>
      <c r="AY197" s="233" t="s">
        <v>156</v>
      </c>
    </row>
    <row r="198" s="13" customFormat="1">
      <c r="B198" s="239"/>
      <c r="D198" s="232" t="s">
        <v>242</v>
      </c>
      <c r="E198" s="240" t="s">
        <v>5</v>
      </c>
      <c r="F198" s="241" t="s">
        <v>702</v>
      </c>
      <c r="H198" s="242">
        <v>8.9800000000000004</v>
      </c>
      <c r="I198" s="243"/>
      <c r="L198" s="239"/>
      <c r="M198" s="244"/>
      <c r="N198" s="245"/>
      <c r="O198" s="245"/>
      <c r="P198" s="245"/>
      <c r="Q198" s="245"/>
      <c r="R198" s="245"/>
      <c r="S198" s="245"/>
      <c r="T198" s="246"/>
      <c r="AT198" s="240" t="s">
        <v>242</v>
      </c>
      <c r="AU198" s="240" t="s">
        <v>79</v>
      </c>
      <c r="AV198" s="13" t="s">
        <v>79</v>
      </c>
      <c r="AW198" s="13" t="s">
        <v>34</v>
      </c>
      <c r="AX198" s="13" t="s">
        <v>70</v>
      </c>
      <c r="AY198" s="240" t="s">
        <v>156</v>
      </c>
    </row>
    <row r="199" s="14" customFormat="1">
      <c r="B199" s="247"/>
      <c r="D199" s="232" t="s">
        <v>242</v>
      </c>
      <c r="E199" s="248" t="s">
        <v>5</v>
      </c>
      <c r="F199" s="249" t="s">
        <v>249</v>
      </c>
      <c r="H199" s="250">
        <v>84.040000000000006</v>
      </c>
      <c r="I199" s="251"/>
      <c r="L199" s="247"/>
      <c r="M199" s="252"/>
      <c r="N199" s="253"/>
      <c r="O199" s="253"/>
      <c r="P199" s="253"/>
      <c r="Q199" s="253"/>
      <c r="R199" s="253"/>
      <c r="S199" s="253"/>
      <c r="T199" s="254"/>
      <c r="AT199" s="248" t="s">
        <v>242</v>
      </c>
      <c r="AU199" s="248" t="s">
        <v>79</v>
      </c>
      <c r="AV199" s="14" t="s">
        <v>169</v>
      </c>
      <c r="AW199" s="14" t="s">
        <v>34</v>
      </c>
      <c r="AX199" s="14" t="s">
        <v>77</v>
      </c>
      <c r="AY199" s="248" t="s">
        <v>156</v>
      </c>
    </row>
    <row r="200" s="1" customFormat="1" ht="16.5" customHeight="1">
      <c r="B200" s="213"/>
      <c r="C200" s="255" t="s">
        <v>427</v>
      </c>
      <c r="D200" s="255" t="s">
        <v>272</v>
      </c>
      <c r="E200" s="256" t="s">
        <v>703</v>
      </c>
      <c r="F200" s="257" t="s">
        <v>704</v>
      </c>
      <c r="G200" s="258" t="s">
        <v>260</v>
      </c>
      <c r="H200" s="259">
        <v>168.08000000000001</v>
      </c>
      <c r="I200" s="260"/>
      <c r="J200" s="261">
        <f>ROUND(I200*H200,2)</f>
        <v>0</v>
      </c>
      <c r="K200" s="257" t="s">
        <v>163</v>
      </c>
      <c r="L200" s="262"/>
      <c r="M200" s="263" t="s">
        <v>5</v>
      </c>
      <c r="N200" s="264" t="s">
        <v>41</v>
      </c>
      <c r="O200" s="48"/>
      <c r="P200" s="223">
        <f>O200*H200</f>
        <v>0</v>
      </c>
      <c r="Q200" s="223">
        <v>1</v>
      </c>
      <c r="R200" s="223">
        <f>Q200*H200</f>
        <v>168.08000000000001</v>
      </c>
      <c r="S200" s="223">
        <v>0</v>
      </c>
      <c r="T200" s="224">
        <f>S200*H200</f>
        <v>0</v>
      </c>
      <c r="AR200" s="25" t="s">
        <v>275</v>
      </c>
      <c r="AT200" s="25" t="s">
        <v>272</v>
      </c>
      <c r="AU200" s="25" t="s">
        <v>79</v>
      </c>
      <c r="AY200" s="25" t="s">
        <v>156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5" t="s">
        <v>77</v>
      </c>
      <c r="BK200" s="225">
        <f>ROUND(I200*H200,2)</f>
        <v>0</v>
      </c>
      <c r="BL200" s="25" t="s">
        <v>169</v>
      </c>
      <c r="BM200" s="25" t="s">
        <v>705</v>
      </c>
    </row>
    <row r="201" s="12" customFormat="1">
      <c r="B201" s="231"/>
      <c r="D201" s="232" t="s">
        <v>242</v>
      </c>
      <c r="E201" s="233" t="s">
        <v>5</v>
      </c>
      <c r="F201" s="234" t="s">
        <v>699</v>
      </c>
      <c r="H201" s="233" t="s">
        <v>5</v>
      </c>
      <c r="I201" s="235"/>
      <c r="L201" s="231"/>
      <c r="M201" s="236"/>
      <c r="N201" s="237"/>
      <c r="O201" s="237"/>
      <c r="P201" s="237"/>
      <c r="Q201" s="237"/>
      <c r="R201" s="237"/>
      <c r="S201" s="237"/>
      <c r="T201" s="238"/>
      <c r="AT201" s="233" t="s">
        <v>242</v>
      </c>
      <c r="AU201" s="233" t="s">
        <v>79</v>
      </c>
      <c r="AV201" s="12" t="s">
        <v>77</v>
      </c>
      <c r="AW201" s="12" t="s">
        <v>34</v>
      </c>
      <c r="AX201" s="12" t="s">
        <v>70</v>
      </c>
      <c r="AY201" s="233" t="s">
        <v>156</v>
      </c>
    </row>
    <row r="202" s="13" customFormat="1">
      <c r="B202" s="239"/>
      <c r="D202" s="232" t="s">
        <v>242</v>
      </c>
      <c r="E202" s="240" t="s">
        <v>5</v>
      </c>
      <c r="F202" s="241" t="s">
        <v>706</v>
      </c>
      <c r="H202" s="242">
        <v>150.12000000000001</v>
      </c>
      <c r="I202" s="243"/>
      <c r="L202" s="239"/>
      <c r="M202" s="244"/>
      <c r="N202" s="245"/>
      <c r="O202" s="245"/>
      <c r="P202" s="245"/>
      <c r="Q202" s="245"/>
      <c r="R202" s="245"/>
      <c r="S202" s="245"/>
      <c r="T202" s="246"/>
      <c r="AT202" s="240" t="s">
        <v>242</v>
      </c>
      <c r="AU202" s="240" t="s">
        <v>79</v>
      </c>
      <c r="AV202" s="13" t="s">
        <v>79</v>
      </c>
      <c r="AW202" s="13" t="s">
        <v>34</v>
      </c>
      <c r="AX202" s="13" t="s">
        <v>70</v>
      </c>
      <c r="AY202" s="240" t="s">
        <v>156</v>
      </c>
    </row>
    <row r="203" s="12" customFormat="1">
      <c r="B203" s="231"/>
      <c r="D203" s="232" t="s">
        <v>242</v>
      </c>
      <c r="E203" s="233" t="s">
        <v>5</v>
      </c>
      <c r="F203" s="234" t="s">
        <v>701</v>
      </c>
      <c r="H203" s="233" t="s">
        <v>5</v>
      </c>
      <c r="I203" s="235"/>
      <c r="L203" s="231"/>
      <c r="M203" s="236"/>
      <c r="N203" s="237"/>
      <c r="O203" s="237"/>
      <c r="P203" s="237"/>
      <c r="Q203" s="237"/>
      <c r="R203" s="237"/>
      <c r="S203" s="237"/>
      <c r="T203" s="238"/>
      <c r="AT203" s="233" t="s">
        <v>242</v>
      </c>
      <c r="AU203" s="233" t="s">
        <v>79</v>
      </c>
      <c r="AV203" s="12" t="s">
        <v>77</v>
      </c>
      <c r="AW203" s="12" t="s">
        <v>34</v>
      </c>
      <c r="AX203" s="12" t="s">
        <v>70</v>
      </c>
      <c r="AY203" s="233" t="s">
        <v>156</v>
      </c>
    </row>
    <row r="204" s="13" customFormat="1">
      <c r="B204" s="239"/>
      <c r="D204" s="232" t="s">
        <v>242</v>
      </c>
      <c r="E204" s="240" t="s">
        <v>5</v>
      </c>
      <c r="F204" s="241" t="s">
        <v>707</v>
      </c>
      <c r="H204" s="242">
        <v>17.960000000000001</v>
      </c>
      <c r="I204" s="243"/>
      <c r="L204" s="239"/>
      <c r="M204" s="244"/>
      <c r="N204" s="245"/>
      <c r="O204" s="245"/>
      <c r="P204" s="245"/>
      <c r="Q204" s="245"/>
      <c r="R204" s="245"/>
      <c r="S204" s="245"/>
      <c r="T204" s="246"/>
      <c r="AT204" s="240" t="s">
        <v>242</v>
      </c>
      <c r="AU204" s="240" t="s">
        <v>79</v>
      </c>
      <c r="AV204" s="13" t="s">
        <v>79</v>
      </c>
      <c r="AW204" s="13" t="s">
        <v>34</v>
      </c>
      <c r="AX204" s="13" t="s">
        <v>70</v>
      </c>
      <c r="AY204" s="240" t="s">
        <v>156</v>
      </c>
    </row>
    <row r="205" s="14" customFormat="1">
      <c r="B205" s="247"/>
      <c r="D205" s="232" t="s">
        <v>242</v>
      </c>
      <c r="E205" s="248" t="s">
        <v>5</v>
      </c>
      <c r="F205" s="249" t="s">
        <v>249</v>
      </c>
      <c r="H205" s="250">
        <v>168.08000000000001</v>
      </c>
      <c r="I205" s="251"/>
      <c r="L205" s="247"/>
      <c r="M205" s="252"/>
      <c r="N205" s="253"/>
      <c r="O205" s="253"/>
      <c r="P205" s="253"/>
      <c r="Q205" s="253"/>
      <c r="R205" s="253"/>
      <c r="S205" s="253"/>
      <c r="T205" s="254"/>
      <c r="AT205" s="248" t="s">
        <v>242</v>
      </c>
      <c r="AU205" s="248" t="s">
        <v>79</v>
      </c>
      <c r="AV205" s="14" t="s">
        <v>169</v>
      </c>
      <c r="AW205" s="14" t="s">
        <v>34</v>
      </c>
      <c r="AX205" s="14" t="s">
        <v>77</v>
      </c>
      <c r="AY205" s="248" t="s">
        <v>156</v>
      </c>
    </row>
    <row r="206" s="1" customFormat="1" ht="16.5" customHeight="1">
      <c r="B206" s="213"/>
      <c r="C206" s="255" t="s">
        <v>432</v>
      </c>
      <c r="D206" s="255" t="s">
        <v>272</v>
      </c>
      <c r="E206" s="256" t="s">
        <v>273</v>
      </c>
      <c r="F206" s="257" t="s">
        <v>274</v>
      </c>
      <c r="G206" s="258" t="s">
        <v>260</v>
      </c>
      <c r="H206" s="259">
        <v>1.44</v>
      </c>
      <c r="I206" s="260"/>
      <c r="J206" s="261">
        <f>ROUND(I206*H206,2)</f>
        <v>0</v>
      </c>
      <c r="K206" s="257" t="s">
        <v>163</v>
      </c>
      <c r="L206" s="262"/>
      <c r="M206" s="263" t="s">
        <v>5</v>
      </c>
      <c r="N206" s="264" t="s">
        <v>41</v>
      </c>
      <c r="O206" s="48"/>
      <c r="P206" s="223">
        <f>O206*H206</f>
        <v>0</v>
      </c>
      <c r="Q206" s="223">
        <v>1</v>
      </c>
      <c r="R206" s="223">
        <f>Q206*H206</f>
        <v>1.44</v>
      </c>
      <c r="S206" s="223">
        <v>0</v>
      </c>
      <c r="T206" s="224">
        <f>S206*H206</f>
        <v>0</v>
      </c>
      <c r="AR206" s="25" t="s">
        <v>275</v>
      </c>
      <c r="AT206" s="25" t="s">
        <v>272</v>
      </c>
      <c r="AU206" s="25" t="s">
        <v>79</v>
      </c>
      <c r="AY206" s="25" t="s">
        <v>156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169</v>
      </c>
      <c r="BM206" s="25" t="s">
        <v>276</v>
      </c>
    </row>
    <row r="207" s="12" customFormat="1">
      <c r="B207" s="231"/>
      <c r="D207" s="232" t="s">
        <v>242</v>
      </c>
      <c r="E207" s="233" t="s">
        <v>5</v>
      </c>
      <c r="F207" s="234" t="s">
        <v>708</v>
      </c>
      <c r="H207" s="233" t="s">
        <v>5</v>
      </c>
      <c r="I207" s="235"/>
      <c r="L207" s="231"/>
      <c r="M207" s="236"/>
      <c r="N207" s="237"/>
      <c r="O207" s="237"/>
      <c r="P207" s="237"/>
      <c r="Q207" s="237"/>
      <c r="R207" s="237"/>
      <c r="S207" s="237"/>
      <c r="T207" s="238"/>
      <c r="AT207" s="233" t="s">
        <v>242</v>
      </c>
      <c r="AU207" s="233" t="s">
        <v>79</v>
      </c>
      <c r="AV207" s="12" t="s">
        <v>77</v>
      </c>
      <c r="AW207" s="12" t="s">
        <v>34</v>
      </c>
      <c r="AX207" s="12" t="s">
        <v>70</v>
      </c>
      <c r="AY207" s="233" t="s">
        <v>156</v>
      </c>
    </row>
    <row r="208" s="13" customFormat="1">
      <c r="B208" s="239"/>
      <c r="D208" s="232" t="s">
        <v>242</v>
      </c>
      <c r="E208" s="240" t="s">
        <v>5</v>
      </c>
      <c r="F208" s="241" t="s">
        <v>709</v>
      </c>
      <c r="H208" s="242">
        <v>1.44</v>
      </c>
      <c r="I208" s="243"/>
      <c r="L208" s="239"/>
      <c r="M208" s="244"/>
      <c r="N208" s="245"/>
      <c r="O208" s="245"/>
      <c r="P208" s="245"/>
      <c r="Q208" s="245"/>
      <c r="R208" s="245"/>
      <c r="S208" s="245"/>
      <c r="T208" s="246"/>
      <c r="AT208" s="240" t="s">
        <v>242</v>
      </c>
      <c r="AU208" s="240" t="s">
        <v>79</v>
      </c>
      <c r="AV208" s="13" t="s">
        <v>79</v>
      </c>
      <c r="AW208" s="13" t="s">
        <v>34</v>
      </c>
      <c r="AX208" s="13" t="s">
        <v>70</v>
      </c>
      <c r="AY208" s="240" t="s">
        <v>156</v>
      </c>
    </row>
    <row r="209" s="14" customFormat="1">
      <c r="B209" s="247"/>
      <c r="D209" s="232" t="s">
        <v>242</v>
      </c>
      <c r="E209" s="248" t="s">
        <v>5</v>
      </c>
      <c r="F209" s="249" t="s">
        <v>249</v>
      </c>
      <c r="H209" s="250">
        <v>1.44</v>
      </c>
      <c r="I209" s="251"/>
      <c r="L209" s="247"/>
      <c r="M209" s="252"/>
      <c r="N209" s="253"/>
      <c r="O209" s="253"/>
      <c r="P209" s="253"/>
      <c r="Q209" s="253"/>
      <c r="R209" s="253"/>
      <c r="S209" s="253"/>
      <c r="T209" s="254"/>
      <c r="AT209" s="248" t="s">
        <v>242</v>
      </c>
      <c r="AU209" s="248" t="s">
        <v>79</v>
      </c>
      <c r="AV209" s="14" t="s">
        <v>169</v>
      </c>
      <c r="AW209" s="14" t="s">
        <v>34</v>
      </c>
      <c r="AX209" s="14" t="s">
        <v>77</v>
      </c>
      <c r="AY209" s="248" t="s">
        <v>156</v>
      </c>
    </row>
    <row r="210" s="1" customFormat="1" ht="38.25" customHeight="1">
      <c r="B210" s="213"/>
      <c r="C210" s="214" t="s">
        <v>438</v>
      </c>
      <c r="D210" s="214" t="s">
        <v>159</v>
      </c>
      <c r="E210" s="215" t="s">
        <v>710</v>
      </c>
      <c r="F210" s="216" t="s">
        <v>711</v>
      </c>
      <c r="G210" s="217" t="s">
        <v>240</v>
      </c>
      <c r="H210" s="218">
        <v>0.71999999999999997</v>
      </c>
      <c r="I210" s="219"/>
      <c r="J210" s="220">
        <f>ROUND(I210*H210,2)</f>
        <v>0</v>
      </c>
      <c r="K210" s="216" t="s">
        <v>163</v>
      </c>
      <c r="L210" s="47"/>
      <c r="M210" s="221" t="s">
        <v>5</v>
      </c>
      <c r="N210" s="222" t="s">
        <v>41</v>
      </c>
      <c r="O210" s="48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AR210" s="25" t="s">
        <v>169</v>
      </c>
      <c r="AT210" s="25" t="s">
        <v>159</v>
      </c>
      <c r="AU210" s="25" t="s">
        <v>79</v>
      </c>
      <c r="AY210" s="25" t="s">
        <v>156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25" t="s">
        <v>77</v>
      </c>
      <c r="BK210" s="225">
        <f>ROUND(I210*H210,2)</f>
        <v>0</v>
      </c>
      <c r="BL210" s="25" t="s">
        <v>169</v>
      </c>
      <c r="BM210" s="25" t="s">
        <v>712</v>
      </c>
    </row>
    <row r="211" s="12" customFormat="1">
      <c r="B211" s="231"/>
      <c r="D211" s="232" t="s">
        <v>242</v>
      </c>
      <c r="E211" s="233" t="s">
        <v>5</v>
      </c>
      <c r="F211" s="234" t="s">
        <v>708</v>
      </c>
      <c r="H211" s="233" t="s">
        <v>5</v>
      </c>
      <c r="I211" s="235"/>
      <c r="L211" s="231"/>
      <c r="M211" s="236"/>
      <c r="N211" s="237"/>
      <c r="O211" s="237"/>
      <c r="P211" s="237"/>
      <c r="Q211" s="237"/>
      <c r="R211" s="237"/>
      <c r="S211" s="237"/>
      <c r="T211" s="238"/>
      <c r="AT211" s="233" t="s">
        <v>242</v>
      </c>
      <c r="AU211" s="233" t="s">
        <v>79</v>
      </c>
      <c r="AV211" s="12" t="s">
        <v>77</v>
      </c>
      <c r="AW211" s="12" t="s">
        <v>34</v>
      </c>
      <c r="AX211" s="12" t="s">
        <v>70</v>
      </c>
      <c r="AY211" s="233" t="s">
        <v>156</v>
      </c>
    </row>
    <row r="212" s="13" customFormat="1">
      <c r="B212" s="239"/>
      <c r="D212" s="232" t="s">
        <v>242</v>
      </c>
      <c r="E212" s="240" t="s">
        <v>5</v>
      </c>
      <c r="F212" s="241" t="s">
        <v>713</v>
      </c>
      <c r="H212" s="242">
        <v>0.71999999999999997</v>
      </c>
      <c r="I212" s="243"/>
      <c r="L212" s="239"/>
      <c r="M212" s="244"/>
      <c r="N212" s="245"/>
      <c r="O212" s="245"/>
      <c r="P212" s="245"/>
      <c r="Q212" s="245"/>
      <c r="R212" s="245"/>
      <c r="S212" s="245"/>
      <c r="T212" s="246"/>
      <c r="AT212" s="240" t="s">
        <v>242</v>
      </c>
      <c r="AU212" s="240" t="s">
        <v>79</v>
      </c>
      <c r="AV212" s="13" t="s">
        <v>79</v>
      </c>
      <c r="AW212" s="13" t="s">
        <v>34</v>
      </c>
      <c r="AX212" s="13" t="s">
        <v>70</v>
      </c>
      <c r="AY212" s="240" t="s">
        <v>156</v>
      </c>
    </row>
    <row r="213" s="14" customFormat="1">
      <c r="B213" s="247"/>
      <c r="D213" s="232" t="s">
        <v>242</v>
      </c>
      <c r="E213" s="248" t="s">
        <v>5</v>
      </c>
      <c r="F213" s="249" t="s">
        <v>249</v>
      </c>
      <c r="H213" s="250">
        <v>0.71999999999999997</v>
      </c>
      <c r="I213" s="251"/>
      <c r="L213" s="247"/>
      <c r="M213" s="252"/>
      <c r="N213" s="253"/>
      <c r="O213" s="253"/>
      <c r="P213" s="253"/>
      <c r="Q213" s="253"/>
      <c r="R213" s="253"/>
      <c r="S213" s="253"/>
      <c r="T213" s="254"/>
      <c r="AT213" s="248" t="s">
        <v>242</v>
      </c>
      <c r="AU213" s="248" t="s">
        <v>79</v>
      </c>
      <c r="AV213" s="14" t="s">
        <v>169</v>
      </c>
      <c r="AW213" s="14" t="s">
        <v>34</v>
      </c>
      <c r="AX213" s="14" t="s">
        <v>77</v>
      </c>
      <c r="AY213" s="248" t="s">
        <v>156</v>
      </c>
    </row>
    <row r="214" s="1" customFormat="1" ht="16.5" customHeight="1">
      <c r="B214" s="213"/>
      <c r="C214" s="214" t="s">
        <v>443</v>
      </c>
      <c r="D214" s="214" t="s">
        <v>159</v>
      </c>
      <c r="E214" s="215" t="s">
        <v>714</v>
      </c>
      <c r="F214" s="216" t="s">
        <v>715</v>
      </c>
      <c r="G214" s="217" t="s">
        <v>240</v>
      </c>
      <c r="H214" s="218">
        <v>4.3179999999999996</v>
      </c>
      <c r="I214" s="219"/>
      <c r="J214" s="220">
        <f>ROUND(I214*H214,2)</f>
        <v>0</v>
      </c>
      <c r="K214" s="216" t="s">
        <v>5</v>
      </c>
      <c r="L214" s="47"/>
      <c r="M214" s="221" t="s">
        <v>5</v>
      </c>
      <c r="N214" s="222" t="s">
        <v>41</v>
      </c>
      <c r="O214" s="48"/>
      <c r="P214" s="223">
        <f>O214*H214</f>
        <v>0</v>
      </c>
      <c r="Q214" s="223">
        <v>0.36414000000000002</v>
      </c>
      <c r="R214" s="223">
        <f>Q214*H214</f>
        <v>1.57235652</v>
      </c>
      <c r="S214" s="223">
        <v>0</v>
      </c>
      <c r="T214" s="224">
        <f>S214*H214</f>
        <v>0</v>
      </c>
      <c r="AR214" s="25" t="s">
        <v>169</v>
      </c>
      <c r="AT214" s="25" t="s">
        <v>159</v>
      </c>
      <c r="AU214" s="25" t="s">
        <v>79</v>
      </c>
      <c r="AY214" s="25" t="s">
        <v>156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169</v>
      </c>
      <c r="BM214" s="25" t="s">
        <v>716</v>
      </c>
    </row>
    <row r="215" s="12" customFormat="1">
      <c r="B215" s="231"/>
      <c r="D215" s="232" t="s">
        <v>242</v>
      </c>
      <c r="E215" s="233" t="s">
        <v>5</v>
      </c>
      <c r="F215" s="234" t="s">
        <v>717</v>
      </c>
      <c r="H215" s="233" t="s">
        <v>5</v>
      </c>
      <c r="I215" s="235"/>
      <c r="L215" s="231"/>
      <c r="M215" s="236"/>
      <c r="N215" s="237"/>
      <c r="O215" s="237"/>
      <c r="P215" s="237"/>
      <c r="Q215" s="237"/>
      <c r="R215" s="237"/>
      <c r="S215" s="237"/>
      <c r="T215" s="238"/>
      <c r="AT215" s="233" t="s">
        <v>242</v>
      </c>
      <c r="AU215" s="233" t="s">
        <v>79</v>
      </c>
      <c r="AV215" s="12" t="s">
        <v>77</v>
      </c>
      <c r="AW215" s="12" t="s">
        <v>34</v>
      </c>
      <c r="AX215" s="12" t="s">
        <v>70</v>
      </c>
      <c r="AY215" s="233" t="s">
        <v>156</v>
      </c>
    </row>
    <row r="216" s="13" customFormat="1">
      <c r="B216" s="239"/>
      <c r="D216" s="232" t="s">
        <v>242</v>
      </c>
      <c r="E216" s="240" t="s">
        <v>5</v>
      </c>
      <c r="F216" s="241" t="s">
        <v>718</v>
      </c>
      <c r="H216" s="242">
        <v>4.3179999999999996</v>
      </c>
      <c r="I216" s="243"/>
      <c r="L216" s="239"/>
      <c r="M216" s="244"/>
      <c r="N216" s="245"/>
      <c r="O216" s="245"/>
      <c r="P216" s="245"/>
      <c r="Q216" s="245"/>
      <c r="R216" s="245"/>
      <c r="S216" s="245"/>
      <c r="T216" s="246"/>
      <c r="AT216" s="240" t="s">
        <v>242</v>
      </c>
      <c r="AU216" s="240" t="s">
        <v>79</v>
      </c>
      <c r="AV216" s="13" t="s">
        <v>79</v>
      </c>
      <c r="AW216" s="13" t="s">
        <v>34</v>
      </c>
      <c r="AX216" s="13" t="s">
        <v>70</v>
      </c>
      <c r="AY216" s="240" t="s">
        <v>156</v>
      </c>
    </row>
    <row r="217" s="14" customFormat="1">
      <c r="B217" s="247"/>
      <c r="D217" s="232" t="s">
        <v>242</v>
      </c>
      <c r="E217" s="248" t="s">
        <v>5</v>
      </c>
      <c r="F217" s="249" t="s">
        <v>249</v>
      </c>
      <c r="H217" s="250">
        <v>4.3179999999999996</v>
      </c>
      <c r="I217" s="251"/>
      <c r="L217" s="247"/>
      <c r="M217" s="252"/>
      <c r="N217" s="253"/>
      <c r="O217" s="253"/>
      <c r="P217" s="253"/>
      <c r="Q217" s="253"/>
      <c r="R217" s="253"/>
      <c r="S217" s="253"/>
      <c r="T217" s="254"/>
      <c r="AT217" s="248" t="s">
        <v>242</v>
      </c>
      <c r="AU217" s="248" t="s">
        <v>79</v>
      </c>
      <c r="AV217" s="14" t="s">
        <v>169</v>
      </c>
      <c r="AW217" s="14" t="s">
        <v>34</v>
      </c>
      <c r="AX217" s="14" t="s">
        <v>77</v>
      </c>
      <c r="AY217" s="248" t="s">
        <v>156</v>
      </c>
    </row>
    <row r="218" s="1" customFormat="1" ht="38.25" customHeight="1">
      <c r="B218" s="213"/>
      <c r="C218" s="214" t="s">
        <v>10</v>
      </c>
      <c r="D218" s="214" t="s">
        <v>159</v>
      </c>
      <c r="E218" s="215" t="s">
        <v>719</v>
      </c>
      <c r="F218" s="216" t="s">
        <v>720</v>
      </c>
      <c r="G218" s="217" t="s">
        <v>280</v>
      </c>
      <c r="H218" s="218">
        <v>70</v>
      </c>
      <c r="I218" s="219"/>
      <c r="J218" s="220">
        <f>ROUND(I218*H218,2)</f>
        <v>0</v>
      </c>
      <c r="K218" s="216" t="s">
        <v>163</v>
      </c>
      <c r="L218" s="47"/>
      <c r="M218" s="221" t="s">
        <v>5</v>
      </c>
      <c r="N218" s="222" t="s">
        <v>41</v>
      </c>
      <c r="O218" s="48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AR218" s="25" t="s">
        <v>169</v>
      </c>
      <c r="AT218" s="25" t="s">
        <v>159</v>
      </c>
      <c r="AU218" s="25" t="s">
        <v>79</v>
      </c>
      <c r="AY218" s="25" t="s">
        <v>156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25" t="s">
        <v>77</v>
      </c>
      <c r="BK218" s="225">
        <f>ROUND(I218*H218,2)</f>
        <v>0</v>
      </c>
      <c r="BL218" s="25" t="s">
        <v>169</v>
      </c>
      <c r="BM218" s="25" t="s">
        <v>721</v>
      </c>
    </row>
    <row r="219" s="1" customFormat="1" ht="25.5" customHeight="1">
      <c r="B219" s="213"/>
      <c r="C219" s="214" t="s">
        <v>451</v>
      </c>
      <c r="D219" s="214" t="s">
        <v>159</v>
      </c>
      <c r="E219" s="215" t="s">
        <v>452</v>
      </c>
      <c r="F219" s="216" t="s">
        <v>453</v>
      </c>
      <c r="G219" s="217" t="s">
        <v>280</v>
      </c>
      <c r="H219" s="218">
        <v>173</v>
      </c>
      <c r="I219" s="219"/>
      <c r="J219" s="220">
        <f>ROUND(I219*H219,2)</f>
        <v>0</v>
      </c>
      <c r="K219" s="216" t="s">
        <v>163</v>
      </c>
      <c r="L219" s="47"/>
      <c r="M219" s="221" t="s">
        <v>5</v>
      </c>
      <c r="N219" s="222" t="s">
        <v>41</v>
      </c>
      <c r="O219" s="48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AR219" s="25" t="s">
        <v>169</v>
      </c>
      <c r="AT219" s="25" t="s">
        <v>159</v>
      </c>
      <c r="AU219" s="25" t="s">
        <v>79</v>
      </c>
      <c r="AY219" s="25" t="s">
        <v>156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5" t="s">
        <v>77</v>
      </c>
      <c r="BK219" s="225">
        <f>ROUND(I219*H219,2)</f>
        <v>0</v>
      </c>
      <c r="BL219" s="25" t="s">
        <v>169</v>
      </c>
      <c r="BM219" s="25" t="s">
        <v>722</v>
      </c>
    </row>
    <row r="220" s="1" customFormat="1" ht="25.5" customHeight="1">
      <c r="B220" s="213"/>
      <c r="C220" s="214" t="s">
        <v>459</v>
      </c>
      <c r="D220" s="214" t="s">
        <v>159</v>
      </c>
      <c r="E220" s="215" t="s">
        <v>464</v>
      </c>
      <c r="F220" s="216" t="s">
        <v>465</v>
      </c>
      <c r="G220" s="217" t="s">
        <v>280</v>
      </c>
      <c r="H220" s="218">
        <v>40</v>
      </c>
      <c r="I220" s="219"/>
      <c r="J220" s="220">
        <f>ROUND(I220*H220,2)</f>
        <v>0</v>
      </c>
      <c r="K220" s="216" t="s">
        <v>163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AR220" s="25" t="s">
        <v>169</v>
      </c>
      <c r="AT220" s="25" t="s">
        <v>159</v>
      </c>
      <c r="AU220" s="25" t="s">
        <v>79</v>
      </c>
      <c r="AY220" s="25" t="s">
        <v>156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169</v>
      </c>
      <c r="BM220" s="25" t="s">
        <v>466</v>
      </c>
    </row>
    <row r="221" s="11" customFormat="1" ht="29.88" customHeight="1">
      <c r="B221" s="200"/>
      <c r="D221" s="201" t="s">
        <v>69</v>
      </c>
      <c r="E221" s="211" t="s">
        <v>79</v>
      </c>
      <c r="F221" s="211" t="s">
        <v>723</v>
      </c>
      <c r="I221" s="203"/>
      <c r="J221" s="212">
        <f>BK221</f>
        <v>0</v>
      </c>
      <c r="L221" s="200"/>
      <c r="M221" s="205"/>
      <c r="N221" s="206"/>
      <c r="O221" s="206"/>
      <c r="P221" s="207">
        <f>SUM(P222:P237)</f>
        <v>0</v>
      </c>
      <c r="Q221" s="206"/>
      <c r="R221" s="207">
        <f>SUM(R222:R237)</f>
        <v>7.8210631999999993</v>
      </c>
      <c r="S221" s="206"/>
      <c r="T221" s="208">
        <f>SUM(T222:T237)</f>
        <v>0</v>
      </c>
      <c r="AR221" s="201" t="s">
        <v>77</v>
      </c>
      <c r="AT221" s="209" t="s">
        <v>69</v>
      </c>
      <c r="AU221" s="209" t="s">
        <v>77</v>
      </c>
      <c r="AY221" s="201" t="s">
        <v>156</v>
      </c>
      <c r="BK221" s="210">
        <f>SUM(BK222:BK237)</f>
        <v>0</v>
      </c>
    </row>
    <row r="222" s="1" customFormat="1" ht="25.5" customHeight="1">
      <c r="B222" s="213"/>
      <c r="C222" s="214" t="s">
        <v>463</v>
      </c>
      <c r="D222" s="214" t="s">
        <v>159</v>
      </c>
      <c r="E222" s="215" t="s">
        <v>724</v>
      </c>
      <c r="F222" s="216" t="s">
        <v>725</v>
      </c>
      <c r="G222" s="217" t="s">
        <v>240</v>
      </c>
      <c r="H222" s="218">
        <v>1.28</v>
      </c>
      <c r="I222" s="219"/>
      <c r="J222" s="220">
        <f>ROUND(I222*H222,2)</f>
        <v>0</v>
      </c>
      <c r="K222" s="216" t="s">
        <v>163</v>
      </c>
      <c r="L222" s="47"/>
      <c r="M222" s="221" t="s">
        <v>5</v>
      </c>
      <c r="N222" s="222" t="s">
        <v>41</v>
      </c>
      <c r="O222" s="48"/>
      <c r="P222" s="223">
        <f>O222*H222</f>
        <v>0</v>
      </c>
      <c r="Q222" s="223">
        <v>2.2563399999999998</v>
      </c>
      <c r="R222" s="223">
        <f>Q222*H222</f>
        <v>2.8881151999999997</v>
      </c>
      <c r="S222" s="223">
        <v>0</v>
      </c>
      <c r="T222" s="224">
        <f>S222*H222</f>
        <v>0</v>
      </c>
      <c r="AR222" s="25" t="s">
        <v>169</v>
      </c>
      <c r="AT222" s="25" t="s">
        <v>159</v>
      </c>
      <c r="AU222" s="25" t="s">
        <v>79</v>
      </c>
      <c r="AY222" s="25" t="s">
        <v>156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5" t="s">
        <v>77</v>
      </c>
      <c r="BK222" s="225">
        <f>ROUND(I222*H222,2)</f>
        <v>0</v>
      </c>
      <c r="BL222" s="25" t="s">
        <v>169</v>
      </c>
      <c r="BM222" s="25" t="s">
        <v>726</v>
      </c>
    </row>
    <row r="223" s="12" customFormat="1">
      <c r="B223" s="231"/>
      <c r="D223" s="232" t="s">
        <v>242</v>
      </c>
      <c r="E223" s="233" t="s">
        <v>5</v>
      </c>
      <c r="F223" s="234" t="s">
        <v>727</v>
      </c>
      <c r="H223" s="233" t="s">
        <v>5</v>
      </c>
      <c r="I223" s="235"/>
      <c r="L223" s="231"/>
      <c r="M223" s="236"/>
      <c r="N223" s="237"/>
      <c r="O223" s="237"/>
      <c r="P223" s="237"/>
      <c r="Q223" s="237"/>
      <c r="R223" s="237"/>
      <c r="S223" s="237"/>
      <c r="T223" s="238"/>
      <c r="AT223" s="233" t="s">
        <v>242</v>
      </c>
      <c r="AU223" s="233" t="s">
        <v>79</v>
      </c>
      <c r="AV223" s="12" t="s">
        <v>77</v>
      </c>
      <c r="AW223" s="12" t="s">
        <v>34</v>
      </c>
      <c r="AX223" s="12" t="s">
        <v>70</v>
      </c>
      <c r="AY223" s="233" t="s">
        <v>156</v>
      </c>
    </row>
    <row r="224" s="13" customFormat="1">
      <c r="B224" s="239"/>
      <c r="D224" s="232" t="s">
        <v>242</v>
      </c>
      <c r="E224" s="240" t="s">
        <v>5</v>
      </c>
      <c r="F224" s="241" t="s">
        <v>676</v>
      </c>
      <c r="H224" s="242">
        <v>1.28</v>
      </c>
      <c r="I224" s="243"/>
      <c r="L224" s="239"/>
      <c r="M224" s="244"/>
      <c r="N224" s="245"/>
      <c r="O224" s="245"/>
      <c r="P224" s="245"/>
      <c r="Q224" s="245"/>
      <c r="R224" s="245"/>
      <c r="S224" s="245"/>
      <c r="T224" s="246"/>
      <c r="AT224" s="240" t="s">
        <v>242</v>
      </c>
      <c r="AU224" s="240" t="s">
        <v>79</v>
      </c>
      <c r="AV224" s="13" t="s">
        <v>79</v>
      </c>
      <c r="AW224" s="13" t="s">
        <v>34</v>
      </c>
      <c r="AX224" s="13" t="s">
        <v>70</v>
      </c>
      <c r="AY224" s="240" t="s">
        <v>156</v>
      </c>
    </row>
    <row r="225" s="14" customFormat="1">
      <c r="B225" s="247"/>
      <c r="D225" s="232" t="s">
        <v>242</v>
      </c>
      <c r="E225" s="248" t="s">
        <v>5</v>
      </c>
      <c r="F225" s="249" t="s">
        <v>249</v>
      </c>
      <c r="H225" s="250">
        <v>1.28</v>
      </c>
      <c r="I225" s="251"/>
      <c r="L225" s="247"/>
      <c r="M225" s="252"/>
      <c r="N225" s="253"/>
      <c r="O225" s="253"/>
      <c r="P225" s="253"/>
      <c r="Q225" s="253"/>
      <c r="R225" s="253"/>
      <c r="S225" s="253"/>
      <c r="T225" s="254"/>
      <c r="AT225" s="248" t="s">
        <v>242</v>
      </c>
      <c r="AU225" s="248" t="s">
        <v>79</v>
      </c>
      <c r="AV225" s="14" t="s">
        <v>169</v>
      </c>
      <c r="AW225" s="14" t="s">
        <v>34</v>
      </c>
      <c r="AX225" s="14" t="s">
        <v>77</v>
      </c>
      <c r="AY225" s="248" t="s">
        <v>156</v>
      </c>
    </row>
    <row r="226" s="1" customFormat="1" ht="25.5" customHeight="1">
      <c r="B226" s="213"/>
      <c r="C226" s="214" t="s">
        <v>467</v>
      </c>
      <c r="D226" s="214" t="s">
        <v>159</v>
      </c>
      <c r="E226" s="215" t="s">
        <v>728</v>
      </c>
      <c r="F226" s="216" t="s">
        <v>729</v>
      </c>
      <c r="G226" s="217" t="s">
        <v>240</v>
      </c>
      <c r="H226" s="218">
        <v>2</v>
      </c>
      <c r="I226" s="219"/>
      <c r="J226" s="220">
        <f>ROUND(I226*H226,2)</f>
        <v>0</v>
      </c>
      <c r="K226" s="216" t="s">
        <v>163</v>
      </c>
      <c r="L226" s="47"/>
      <c r="M226" s="221" t="s">
        <v>5</v>
      </c>
      <c r="N226" s="222" t="s">
        <v>41</v>
      </c>
      <c r="O226" s="48"/>
      <c r="P226" s="223">
        <f>O226*H226</f>
        <v>0</v>
      </c>
      <c r="Q226" s="223">
        <v>2.45329</v>
      </c>
      <c r="R226" s="223">
        <f>Q226*H226</f>
        <v>4.9065799999999999</v>
      </c>
      <c r="S226" s="223">
        <v>0</v>
      </c>
      <c r="T226" s="224">
        <f>S226*H226</f>
        <v>0</v>
      </c>
      <c r="AR226" s="25" t="s">
        <v>169</v>
      </c>
      <c r="AT226" s="25" t="s">
        <v>159</v>
      </c>
      <c r="AU226" s="25" t="s">
        <v>79</v>
      </c>
      <c r="AY226" s="25" t="s">
        <v>156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25" t="s">
        <v>77</v>
      </c>
      <c r="BK226" s="225">
        <f>ROUND(I226*H226,2)</f>
        <v>0</v>
      </c>
      <c r="BL226" s="25" t="s">
        <v>169</v>
      </c>
      <c r="BM226" s="25" t="s">
        <v>730</v>
      </c>
    </row>
    <row r="227" s="12" customFormat="1">
      <c r="B227" s="231"/>
      <c r="D227" s="232" t="s">
        <v>242</v>
      </c>
      <c r="E227" s="233" t="s">
        <v>5</v>
      </c>
      <c r="F227" s="234" t="s">
        <v>731</v>
      </c>
      <c r="H227" s="233" t="s">
        <v>5</v>
      </c>
      <c r="I227" s="235"/>
      <c r="L227" s="231"/>
      <c r="M227" s="236"/>
      <c r="N227" s="237"/>
      <c r="O227" s="237"/>
      <c r="P227" s="237"/>
      <c r="Q227" s="237"/>
      <c r="R227" s="237"/>
      <c r="S227" s="237"/>
      <c r="T227" s="238"/>
      <c r="AT227" s="233" t="s">
        <v>242</v>
      </c>
      <c r="AU227" s="233" t="s">
        <v>79</v>
      </c>
      <c r="AV227" s="12" t="s">
        <v>77</v>
      </c>
      <c r="AW227" s="12" t="s">
        <v>34</v>
      </c>
      <c r="AX227" s="12" t="s">
        <v>70</v>
      </c>
      <c r="AY227" s="233" t="s">
        <v>156</v>
      </c>
    </row>
    <row r="228" s="12" customFormat="1">
      <c r="B228" s="231"/>
      <c r="D228" s="232" t="s">
        <v>242</v>
      </c>
      <c r="E228" s="233" t="s">
        <v>5</v>
      </c>
      <c r="F228" s="234" t="s">
        <v>732</v>
      </c>
      <c r="H228" s="233" t="s">
        <v>5</v>
      </c>
      <c r="I228" s="235"/>
      <c r="L228" s="231"/>
      <c r="M228" s="236"/>
      <c r="N228" s="237"/>
      <c r="O228" s="237"/>
      <c r="P228" s="237"/>
      <c r="Q228" s="237"/>
      <c r="R228" s="237"/>
      <c r="S228" s="237"/>
      <c r="T228" s="238"/>
      <c r="AT228" s="233" t="s">
        <v>242</v>
      </c>
      <c r="AU228" s="233" t="s">
        <v>79</v>
      </c>
      <c r="AV228" s="12" t="s">
        <v>77</v>
      </c>
      <c r="AW228" s="12" t="s">
        <v>34</v>
      </c>
      <c r="AX228" s="12" t="s">
        <v>70</v>
      </c>
      <c r="AY228" s="233" t="s">
        <v>156</v>
      </c>
    </row>
    <row r="229" s="13" customFormat="1">
      <c r="B229" s="239"/>
      <c r="D229" s="232" t="s">
        <v>242</v>
      </c>
      <c r="E229" s="240" t="s">
        <v>5</v>
      </c>
      <c r="F229" s="241" t="s">
        <v>674</v>
      </c>
      <c r="H229" s="242">
        <v>2</v>
      </c>
      <c r="I229" s="243"/>
      <c r="L229" s="239"/>
      <c r="M229" s="244"/>
      <c r="N229" s="245"/>
      <c r="O229" s="245"/>
      <c r="P229" s="245"/>
      <c r="Q229" s="245"/>
      <c r="R229" s="245"/>
      <c r="S229" s="245"/>
      <c r="T229" s="246"/>
      <c r="AT229" s="240" t="s">
        <v>242</v>
      </c>
      <c r="AU229" s="240" t="s">
        <v>79</v>
      </c>
      <c r="AV229" s="13" t="s">
        <v>79</v>
      </c>
      <c r="AW229" s="13" t="s">
        <v>34</v>
      </c>
      <c r="AX229" s="13" t="s">
        <v>70</v>
      </c>
      <c r="AY229" s="240" t="s">
        <v>156</v>
      </c>
    </row>
    <row r="230" s="14" customFormat="1">
      <c r="B230" s="247"/>
      <c r="D230" s="232" t="s">
        <v>242</v>
      </c>
      <c r="E230" s="248" t="s">
        <v>5</v>
      </c>
      <c r="F230" s="249" t="s">
        <v>249</v>
      </c>
      <c r="H230" s="250">
        <v>2</v>
      </c>
      <c r="I230" s="251"/>
      <c r="L230" s="247"/>
      <c r="M230" s="252"/>
      <c r="N230" s="253"/>
      <c r="O230" s="253"/>
      <c r="P230" s="253"/>
      <c r="Q230" s="253"/>
      <c r="R230" s="253"/>
      <c r="S230" s="253"/>
      <c r="T230" s="254"/>
      <c r="AT230" s="248" t="s">
        <v>242</v>
      </c>
      <c r="AU230" s="248" t="s">
        <v>79</v>
      </c>
      <c r="AV230" s="14" t="s">
        <v>169</v>
      </c>
      <c r="AW230" s="14" t="s">
        <v>34</v>
      </c>
      <c r="AX230" s="14" t="s">
        <v>77</v>
      </c>
      <c r="AY230" s="248" t="s">
        <v>156</v>
      </c>
    </row>
    <row r="231" s="1" customFormat="1" ht="38.25" customHeight="1">
      <c r="B231" s="213"/>
      <c r="C231" s="214" t="s">
        <v>733</v>
      </c>
      <c r="D231" s="214" t="s">
        <v>159</v>
      </c>
      <c r="E231" s="215" t="s">
        <v>734</v>
      </c>
      <c r="F231" s="216" t="s">
        <v>735</v>
      </c>
      <c r="G231" s="217" t="s">
        <v>280</v>
      </c>
      <c r="H231" s="218">
        <v>25.600000000000001</v>
      </c>
      <c r="I231" s="219"/>
      <c r="J231" s="220">
        <f>ROUND(I231*H231,2)</f>
        <v>0</v>
      </c>
      <c r="K231" s="216" t="s">
        <v>163</v>
      </c>
      <c r="L231" s="47"/>
      <c r="M231" s="221" t="s">
        <v>5</v>
      </c>
      <c r="N231" s="222" t="s">
        <v>41</v>
      </c>
      <c r="O231" s="48"/>
      <c r="P231" s="223">
        <f>O231*H231</f>
        <v>0</v>
      </c>
      <c r="Q231" s="223">
        <v>0.0010300000000000001</v>
      </c>
      <c r="R231" s="223">
        <f>Q231*H231</f>
        <v>0.026368000000000003</v>
      </c>
      <c r="S231" s="223">
        <v>0</v>
      </c>
      <c r="T231" s="224">
        <f>S231*H231</f>
        <v>0</v>
      </c>
      <c r="AR231" s="25" t="s">
        <v>169</v>
      </c>
      <c r="AT231" s="25" t="s">
        <v>159</v>
      </c>
      <c r="AU231" s="25" t="s">
        <v>79</v>
      </c>
      <c r="AY231" s="25" t="s">
        <v>156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25" t="s">
        <v>77</v>
      </c>
      <c r="BK231" s="225">
        <f>ROUND(I231*H231,2)</f>
        <v>0</v>
      </c>
      <c r="BL231" s="25" t="s">
        <v>169</v>
      </c>
      <c r="BM231" s="25" t="s">
        <v>736</v>
      </c>
    </row>
    <row r="232" s="12" customFormat="1">
      <c r="B232" s="231"/>
      <c r="D232" s="232" t="s">
        <v>242</v>
      </c>
      <c r="E232" s="233" t="s">
        <v>5</v>
      </c>
      <c r="F232" s="234" t="s">
        <v>737</v>
      </c>
      <c r="H232" s="233" t="s">
        <v>5</v>
      </c>
      <c r="I232" s="235"/>
      <c r="L232" s="231"/>
      <c r="M232" s="236"/>
      <c r="N232" s="237"/>
      <c r="O232" s="237"/>
      <c r="P232" s="237"/>
      <c r="Q232" s="237"/>
      <c r="R232" s="237"/>
      <c r="S232" s="237"/>
      <c r="T232" s="238"/>
      <c r="AT232" s="233" t="s">
        <v>242</v>
      </c>
      <c r="AU232" s="233" t="s">
        <v>79</v>
      </c>
      <c r="AV232" s="12" t="s">
        <v>77</v>
      </c>
      <c r="AW232" s="12" t="s">
        <v>34</v>
      </c>
      <c r="AX232" s="12" t="s">
        <v>70</v>
      </c>
      <c r="AY232" s="233" t="s">
        <v>156</v>
      </c>
    </row>
    <row r="233" s="13" customFormat="1">
      <c r="B233" s="239"/>
      <c r="D233" s="232" t="s">
        <v>242</v>
      </c>
      <c r="E233" s="240" t="s">
        <v>5</v>
      </c>
      <c r="F233" s="241" t="s">
        <v>738</v>
      </c>
      <c r="H233" s="242">
        <v>4.7999999999999998</v>
      </c>
      <c r="I233" s="243"/>
      <c r="L233" s="239"/>
      <c r="M233" s="244"/>
      <c r="N233" s="245"/>
      <c r="O233" s="245"/>
      <c r="P233" s="245"/>
      <c r="Q233" s="245"/>
      <c r="R233" s="245"/>
      <c r="S233" s="245"/>
      <c r="T233" s="246"/>
      <c r="AT233" s="240" t="s">
        <v>242</v>
      </c>
      <c r="AU233" s="240" t="s">
        <v>79</v>
      </c>
      <c r="AV233" s="13" t="s">
        <v>79</v>
      </c>
      <c r="AW233" s="13" t="s">
        <v>34</v>
      </c>
      <c r="AX233" s="13" t="s">
        <v>70</v>
      </c>
      <c r="AY233" s="240" t="s">
        <v>156</v>
      </c>
    </row>
    <row r="234" s="12" customFormat="1">
      <c r="B234" s="231"/>
      <c r="D234" s="232" t="s">
        <v>242</v>
      </c>
      <c r="E234" s="233" t="s">
        <v>5</v>
      </c>
      <c r="F234" s="234" t="s">
        <v>739</v>
      </c>
      <c r="H234" s="233" t="s">
        <v>5</v>
      </c>
      <c r="I234" s="235"/>
      <c r="L234" s="231"/>
      <c r="M234" s="236"/>
      <c r="N234" s="237"/>
      <c r="O234" s="237"/>
      <c r="P234" s="237"/>
      <c r="Q234" s="237"/>
      <c r="R234" s="237"/>
      <c r="S234" s="237"/>
      <c r="T234" s="238"/>
      <c r="AT234" s="233" t="s">
        <v>242</v>
      </c>
      <c r="AU234" s="233" t="s">
        <v>79</v>
      </c>
      <c r="AV234" s="12" t="s">
        <v>77</v>
      </c>
      <c r="AW234" s="12" t="s">
        <v>34</v>
      </c>
      <c r="AX234" s="12" t="s">
        <v>70</v>
      </c>
      <c r="AY234" s="233" t="s">
        <v>156</v>
      </c>
    </row>
    <row r="235" s="13" customFormat="1">
      <c r="B235" s="239"/>
      <c r="D235" s="232" t="s">
        <v>242</v>
      </c>
      <c r="E235" s="240" t="s">
        <v>5</v>
      </c>
      <c r="F235" s="241" t="s">
        <v>740</v>
      </c>
      <c r="H235" s="242">
        <v>20.800000000000001</v>
      </c>
      <c r="I235" s="243"/>
      <c r="L235" s="239"/>
      <c r="M235" s="244"/>
      <c r="N235" s="245"/>
      <c r="O235" s="245"/>
      <c r="P235" s="245"/>
      <c r="Q235" s="245"/>
      <c r="R235" s="245"/>
      <c r="S235" s="245"/>
      <c r="T235" s="246"/>
      <c r="AT235" s="240" t="s">
        <v>242</v>
      </c>
      <c r="AU235" s="240" t="s">
        <v>79</v>
      </c>
      <c r="AV235" s="13" t="s">
        <v>79</v>
      </c>
      <c r="AW235" s="13" t="s">
        <v>34</v>
      </c>
      <c r="AX235" s="13" t="s">
        <v>70</v>
      </c>
      <c r="AY235" s="240" t="s">
        <v>156</v>
      </c>
    </row>
    <row r="236" s="14" customFormat="1">
      <c r="B236" s="247"/>
      <c r="D236" s="232" t="s">
        <v>242</v>
      </c>
      <c r="E236" s="248" t="s">
        <v>5</v>
      </c>
      <c r="F236" s="249" t="s">
        <v>249</v>
      </c>
      <c r="H236" s="250">
        <v>25.600000000000001</v>
      </c>
      <c r="I236" s="251"/>
      <c r="L236" s="247"/>
      <c r="M236" s="252"/>
      <c r="N236" s="253"/>
      <c r="O236" s="253"/>
      <c r="P236" s="253"/>
      <c r="Q236" s="253"/>
      <c r="R236" s="253"/>
      <c r="S236" s="253"/>
      <c r="T236" s="254"/>
      <c r="AT236" s="248" t="s">
        <v>242</v>
      </c>
      <c r="AU236" s="248" t="s">
        <v>79</v>
      </c>
      <c r="AV236" s="14" t="s">
        <v>169</v>
      </c>
      <c r="AW236" s="14" t="s">
        <v>34</v>
      </c>
      <c r="AX236" s="14" t="s">
        <v>77</v>
      </c>
      <c r="AY236" s="248" t="s">
        <v>156</v>
      </c>
    </row>
    <row r="237" s="1" customFormat="1" ht="38.25" customHeight="1">
      <c r="B237" s="213"/>
      <c r="C237" s="214" t="s">
        <v>741</v>
      </c>
      <c r="D237" s="214" t="s">
        <v>159</v>
      </c>
      <c r="E237" s="215" t="s">
        <v>742</v>
      </c>
      <c r="F237" s="216" t="s">
        <v>743</v>
      </c>
      <c r="G237" s="217" t="s">
        <v>280</v>
      </c>
      <c r="H237" s="218">
        <v>25.600000000000001</v>
      </c>
      <c r="I237" s="219"/>
      <c r="J237" s="220">
        <f>ROUND(I237*H237,2)</f>
        <v>0</v>
      </c>
      <c r="K237" s="216" t="s">
        <v>163</v>
      </c>
      <c r="L237" s="47"/>
      <c r="M237" s="221" t="s">
        <v>5</v>
      </c>
      <c r="N237" s="222" t="s">
        <v>41</v>
      </c>
      <c r="O237" s="48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AR237" s="25" t="s">
        <v>169</v>
      </c>
      <c r="AT237" s="25" t="s">
        <v>159</v>
      </c>
      <c r="AU237" s="25" t="s">
        <v>79</v>
      </c>
      <c r="AY237" s="25" t="s">
        <v>156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25" t="s">
        <v>77</v>
      </c>
      <c r="BK237" s="225">
        <f>ROUND(I237*H237,2)</f>
        <v>0</v>
      </c>
      <c r="BL237" s="25" t="s">
        <v>169</v>
      </c>
      <c r="BM237" s="25" t="s">
        <v>744</v>
      </c>
    </row>
    <row r="238" s="11" customFormat="1" ht="29.88" customHeight="1">
      <c r="B238" s="200"/>
      <c r="D238" s="201" t="s">
        <v>69</v>
      </c>
      <c r="E238" s="211" t="s">
        <v>93</v>
      </c>
      <c r="F238" s="211" t="s">
        <v>745</v>
      </c>
      <c r="I238" s="203"/>
      <c r="J238" s="212">
        <f>BK238</f>
        <v>0</v>
      </c>
      <c r="L238" s="200"/>
      <c r="M238" s="205"/>
      <c r="N238" s="206"/>
      <c r="O238" s="206"/>
      <c r="P238" s="207">
        <f>SUM(P239:P242)</f>
        <v>0</v>
      </c>
      <c r="Q238" s="206"/>
      <c r="R238" s="207">
        <f>SUM(R239:R242)</f>
        <v>0</v>
      </c>
      <c r="S238" s="206"/>
      <c r="T238" s="208">
        <f>SUM(T239:T242)</f>
        <v>55.954800000000006</v>
      </c>
      <c r="AR238" s="201" t="s">
        <v>77</v>
      </c>
      <c r="AT238" s="209" t="s">
        <v>69</v>
      </c>
      <c r="AU238" s="209" t="s">
        <v>77</v>
      </c>
      <c r="AY238" s="201" t="s">
        <v>156</v>
      </c>
      <c r="BK238" s="210">
        <f>SUM(BK239:BK242)</f>
        <v>0</v>
      </c>
    </row>
    <row r="239" s="1" customFormat="1" ht="16.5" customHeight="1">
      <c r="B239" s="213"/>
      <c r="C239" s="214" t="s">
        <v>469</v>
      </c>
      <c r="D239" s="214" t="s">
        <v>159</v>
      </c>
      <c r="E239" s="215" t="s">
        <v>746</v>
      </c>
      <c r="F239" s="216" t="s">
        <v>747</v>
      </c>
      <c r="G239" s="217" t="s">
        <v>240</v>
      </c>
      <c r="H239" s="218">
        <v>25.434000000000001</v>
      </c>
      <c r="I239" s="219"/>
      <c r="J239" s="220">
        <f>ROUND(I239*H239,2)</f>
        <v>0</v>
      </c>
      <c r="K239" s="216" t="s">
        <v>5</v>
      </c>
      <c r="L239" s="47"/>
      <c r="M239" s="221" t="s">
        <v>5</v>
      </c>
      <c r="N239" s="222" t="s">
        <v>41</v>
      </c>
      <c r="O239" s="48"/>
      <c r="P239" s="223">
        <f>O239*H239</f>
        <v>0</v>
      </c>
      <c r="Q239" s="223">
        <v>0</v>
      </c>
      <c r="R239" s="223">
        <f>Q239*H239</f>
        <v>0</v>
      </c>
      <c r="S239" s="223">
        <v>2.2000000000000002</v>
      </c>
      <c r="T239" s="224">
        <f>S239*H239</f>
        <v>55.954800000000006</v>
      </c>
      <c r="AR239" s="25" t="s">
        <v>169</v>
      </c>
      <c r="AT239" s="25" t="s">
        <v>159</v>
      </c>
      <c r="AU239" s="25" t="s">
        <v>79</v>
      </c>
      <c r="AY239" s="25" t="s">
        <v>156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25" t="s">
        <v>77</v>
      </c>
      <c r="BK239" s="225">
        <f>ROUND(I239*H239,2)</f>
        <v>0</v>
      </c>
      <c r="BL239" s="25" t="s">
        <v>169</v>
      </c>
      <c r="BM239" s="25" t="s">
        <v>748</v>
      </c>
    </row>
    <row r="240" s="12" customFormat="1">
      <c r="B240" s="231"/>
      <c r="D240" s="232" t="s">
        <v>242</v>
      </c>
      <c r="E240" s="233" t="s">
        <v>5</v>
      </c>
      <c r="F240" s="234" t="s">
        <v>749</v>
      </c>
      <c r="H240" s="233" t="s">
        <v>5</v>
      </c>
      <c r="I240" s="235"/>
      <c r="L240" s="231"/>
      <c r="M240" s="236"/>
      <c r="N240" s="237"/>
      <c r="O240" s="237"/>
      <c r="P240" s="237"/>
      <c r="Q240" s="237"/>
      <c r="R240" s="237"/>
      <c r="S240" s="237"/>
      <c r="T240" s="238"/>
      <c r="AT240" s="233" t="s">
        <v>242</v>
      </c>
      <c r="AU240" s="233" t="s">
        <v>79</v>
      </c>
      <c r="AV240" s="12" t="s">
        <v>77</v>
      </c>
      <c r="AW240" s="12" t="s">
        <v>34</v>
      </c>
      <c r="AX240" s="12" t="s">
        <v>70</v>
      </c>
      <c r="AY240" s="233" t="s">
        <v>156</v>
      </c>
    </row>
    <row r="241" s="13" customFormat="1">
      <c r="B241" s="239"/>
      <c r="D241" s="232" t="s">
        <v>242</v>
      </c>
      <c r="E241" s="240" t="s">
        <v>5</v>
      </c>
      <c r="F241" s="241" t="s">
        <v>750</v>
      </c>
      <c r="H241" s="242">
        <v>25.434000000000001</v>
      </c>
      <c r="I241" s="243"/>
      <c r="L241" s="239"/>
      <c r="M241" s="244"/>
      <c r="N241" s="245"/>
      <c r="O241" s="245"/>
      <c r="P241" s="245"/>
      <c r="Q241" s="245"/>
      <c r="R241" s="245"/>
      <c r="S241" s="245"/>
      <c r="T241" s="246"/>
      <c r="AT241" s="240" t="s">
        <v>242</v>
      </c>
      <c r="AU241" s="240" t="s">
        <v>79</v>
      </c>
      <c r="AV241" s="13" t="s">
        <v>79</v>
      </c>
      <c r="AW241" s="13" t="s">
        <v>34</v>
      </c>
      <c r="AX241" s="13" t="s">
        <v>70</v>
      </c>
      <c r="AY241" s="240" t="s">
        <v>156</v>
      </c>
    </row>
    <row r="242" s="14" customFormat="1">
      <c r="B242" s="247"/>
      <c r="D242" s="232" t="s">
        <v>242</v>
      </c>
      <c r="E242" s="248" t="s">
        <v>5</v>
      </c>
      <c r="F242" s="249" t="s">
        <v>249</v>
      </c>
      <c r="H242" s="250">
        <v>25.434000000000001</v>
      </c>
      <c r="I242" s="251"/>
      <c r="L242" s="247"/>
      <c r="M242" s="252"/>
      <c r="N242" s="253"/>
      <c r="O242" s="253"/>
      <c r="P242" s="253"/>
      <c r="Q242" s="253"/>
      <c r="R242" s="253"/>
      <c r="S242" s="253"/>
      <c r="T242" s="254"/>
      <c r="AT242" s="248" t="s">
        <v>242</v>
      </c>
      <c r="AU242" s="248" t="s">
        <v>79</v>
      </c>
      <c r="AV242" s="14" t="s">
        <v>169</v>
      </c>
      <c r="AW242" s="14" t="s">
        <v>34</v>
      </c>
      <c r="AX242" s="14" t="s">
        <v>77</v>
      </c>
      <c r="AY242" s="248" t="s">
        <v>156</v>
      </c>
    </row>
    <row r="243" s="11" customFormat="1" ht="29.88" customHeight="1">
      <c r="B243" s="200"/>
      <c r="D243" s="201" t="s">
        <v>69</v>
      </c>
      <c r="E243" s="211" t="s">
        <v>169</v>
      </c>
      <c r="F243" s="211" t="s">
        <v>284</v>
      </c>
      <c r="I243" s="203"/>
      <c r="J243" s="212">
        <f>BK243</f>
        <v>0</v>
      </c>
      <c r="L243" s="200"/>
      <c r="M243" s="205"/>
      <c r="N243" s="206"/>
      <c r="O243" s="206"/>
      <c r="P243" s="207">
        <f>SUM(P244:P266)</f>
        <v>0</v>
      </c>
      <c r="Q243" s="206"/>
      <c r="R243" s="207">
        <f>SUM(R244:R266)</f>
        <v>30.076460340000001</v>
      </c>
      <c r="S243" s="206"/>
      <c r="T243" s="208">
        <f>SUM(T244:T266)</f>
        <v>0</v>
      </c>
      <c r="AR243" s="201" t="s">
        <v>77</v>
      </c>
      <c r="AT243" s="209" t="s">
        <v>69</v>
      </c>
      <c r="AU243" s="209" t="s">
        <v>77</v>
      </c>
      <c r="AY243" s="201" t="s">
        <v>156</v>
      </c>
      <c r="BK243" s="210">
        <f>SUM(BK244:BK266)</f>
        <v>0</v>
      </c>
    </row>
    <row r="244" s="1" customFormat="1" ht="25.5" customHeight="1">
      <c r="B244" s="213"/>
      <c r="C244" s="214" t="s">
        <v>478</v>
      </c>
      <c r="D244" s="214" t="s">
        <v>159</v>
      </c>
      <c r="E244" s="215" t="s">
        <v>286</v>
      </c>
      <c r="F244" s="216" t="s">
        <v>287</v>
      </c>
      <c r="G244" s="217" t="s">
        <v>240</v>
      </c>
      <c r="H244" s="218">
        <v>11.279999999999999</v>
      </c>
      <c r="I244" s="219"/>
      <c r="J244" s="220">
        <f>ROUND(I244*H244,2)</f>
        <v>0</v>
      </c>
      <c r="K244" s="216" t="s">
        <v>163</v>
      </c>
      <c r="L244" s="47"/>
      <c r="M244" s="221" t="s">
        <v>5</v>
      </c>
      <c r="N244" s="222" t="s">
        <v>41</v>
      </c>
      <c r="O244" s="48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AR244" s="25" t="s">
        <v>169</v>
      </c>
      <c r="AT244" s="25" t="s">
        <v>159</v>
      </c>
      <c r="AU244" s="25" t="s">
        <v>79</v>
      </c>
      <c r="AY244" s="25" t="s">
        <v>156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25" t="s">
        <v>77</v>
      </c>
      <c r="BK244" s="225">
        <f>ROUND(I244*H244,2)</f>
        <v>0</v>
      </c>
      <c r="BL244" s="25" t="s">
        <v>169</v>
      </c>
      <c r="BM244" s="25" t="s">
        <v>288</v>
      </c>
    </row>
    <row r="245" s="12" customFormat="1">
      <c r="B245" s="231"/>
      <c r="D245" s="232" t="s">
        <v>242</v>
      </c>
      <c r="E245" s="233" t="s">
        <v>5</v>
      </c>
      <c r="F245" s="234" t="s">
        <v>751</v>
      </c>
      <c r="H245" s="233" t="s">
        <v>5</v>
      </c>
      <c r="I245" s="235"/>
      <c r="L245" s="231"/>
      <c r="M245" s="236"/>
      <c r="N245" s="237"/>
      <c r="O245" s="237"/>
      <c r="P245" s="237"/>
      <c r="Q245" s="237"/>
      <c r="R245" s="237"/>
      <c r="S245" s="237"/>
      <c r="T245" s="238"/>
      <c r="AT245" s="233" t="s">
        <v>242</v>
      </c>
      <c r="AU245" s="233" t="s">
        <v>79</v>
      </c>
      <c r="AV245" s="12" t="s">
        <v>77</v>
      </c>
      <c r="AW245" s="12" t="s">
        <v>34</v>
      </c>
      <c r="AX245" s="12" t="s">
        <v>70</v>
      </c>
      <c r="AY245" s="233" t="s">
        <v>156</v>
      </c>
    </row>
    <row r="246" s="13" customFormat="1">
      <c r="B246" s="239"/>
      <c r="D246" s="232" t="s">
        <v>242</v>
      </c>
      <c r="E246" s="240" t="s">
        <v>5</v>
      </c>
      <c r="F246" s="241" t="s">
        <v>752</v>
      </c>
      <c r="H246" s="242">
        <v>0.35999999999999999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242</v>
      </c>
      <c r="AU246" s="240" t="s">
        <v>79</v>
      </c>
      <c r="AV246" s="13" t="s">
        <v>79</v>
      </c>
      <c r="AW246" s="13" t="s">
        <v>34</v>
      </c>
      <c r="AX246" s="13" t="s">
        <v>70</v>
      </c>
      <c r="AY246" s="240" t="s">
        <v>156</v>
      </c>
    </row>
    <row r="247" s="12" customFormat="1">
      <c r="B247" s="231"/>
      <c r="D247" s="232" t="s">
        <v>242</v>
      </c>
      <c r="E247" s="233" t="s">
        <v>5</v>
      </c>
      <c r="F247" s="234" t="s">
        <v>753</v>
      </c>
      <c r="H247" s="233" t="s">
        <v>5</v>
      </c>
      <c r="I247" s="235"/>
      <c r="L247" s="231"/>
      <c r="M247" s="236"/>
      <c r="N247" s="237"/>
      <c r="O247" s="237"/>
      <c r="P247" s="237"/>
      <c r="Q247" s="237"/>
      <c r="R247" s="237"/>
      <c r="S247" s="237"/>
      <c r="T247" s="238"/>
      <c r="AT247" s="233" t="s">
        <v>242</v>
      </c>
      <c r="AU247" s="233" t="s">
        <v>79</v>
      </c>
      <c r="AV247" s="12" t="s">
        <v>77</v>
      </c>
      <c r="AW247" s="12" t="s">
        <v>34</v>
      </c>
      <c r="AX247" s="12" t="s">
        <v>70</v>
      </c>
      <c r="AY247" s="233" t="s">
        <v>156</v>
      </c>
    </row>
    <row r="248" s="13" customFormat="1">
      <c r="B248" s="239"/>
      <c r="D248" s="232" t="s">
        <v>242</v>
      </c>
      <c r="E248" s="240" t="s">
        <v>5</v>
      </c>
      <c r="F248" s="241" t="s">
        <v>754</v>
      </c>
      <c r="H248" s="242">
        <v>2.6400000000000001</v>
      </c>
      <c r="I248" s="243"/>
      <c r="L248" s="239"/>
      <c r="M248" s="244"/>
      <c r="N248" s="245"/>
      <c r="O248" s="245"/>
      <c r="P248" s="245"/>
      <c r="Q248" s="245"/>
      <c r="R248" s="245"/>
      <c r="S248" s="245"/>
      <c r="T248" s="246"/>
      <c r="AT248" s="240" t="s">
        <v>242</v>
      </c>
      <c r="AU248" s="240" t="s">
        <v>79</v>
      </c>
      <c r="AV248" s="13" t="s">
        <v>79</v>
      </c>
      <c r="AW248" s="13" t="s">
        <v>34</v>
      </c>
      <c r="AX248" s="13" t="s">
        <v>70</v>
      </c>
      <c r="AY248" s="240" t="s">
        <v>156</v>
      </c>
    </row>
    <row r="249" s="12" customFormat="1">
      <c r="B249" s="231"/>
      <c r="D249" s="232" t="s">
        <v>242</v>
      </c>
      <c r="E249" s="233" t="s">
        <v>5</v>
      </c>
      <c r="F249" s="234" t="s">
        <v>755</v>
      </c>
      <c r="H249" s="233" t="s">
        <v>5</v>
      </c>
      <c r="I249" s="235"/>
      <c r="L249" s="231"/>
      <c r="M249" s="236"/>
      <c r="N249" s="237"/>
      <c r="O249" s="237"/>
      <c r="P249" s="237"/>
      <c r="Q249" s="237"/>
      <c r="R249" s="237"/>
      <c r="S249" s="237"/>
      <c r="T249" s="238"/>
      <c r="AT249" s="233" t="s">
        <v>242</v>
      </c>
      <c r="AU249" s="233" t="s">
        <v>79</v>
      </c>
      <c r="AV249" s="12" t="s">
        <v>77</v>
      </c>
      <c r="AW249" s="12" t="s">
        <v>34</v>
      </c>
      <c r="AX249" s="12" t="s">
        <v>70</v>
      </c>
      <c r="AY249" s="233" t="s">
        <v>156</v>
      </c>
    </row>
    <row r="250" s="13" customFormat="1">
      <c r="B250" s="239"/>
      <c r="D250" s="232" t="s">
        <v>242</v>
      </c>
      <c r="E250" s="240" t="s">
        <v>5</v>
      </c>
      <c r="F250" s="241" t="s">
        <v>756</v>
      </c>
      <c r="H250" s="242">
        <v>7.6799999999999997</v>
      </c>
      <c r="I250" s="243"/>
      <c r="L250" s="239"/>
      <c r="M250" s="244"/>
      <c r="N250" s="245"/>
      <c r="O250" s="245"/>
      <c r="P250" s="245"/>
      <c r="Q250" s="245"/>
      <c r="R250" s="245"/>
      <c r="S250" s="245"/>
      <c r="T250" s="246"/>
      <c r="AT250" s="240" t="s">
        <v>242</v>
      </c>
      <c r="AU250" s="240" t="s">
        <v>79</v>
      </c>
      <c r="AV250" s="13" t="s">
        <v>79</v>
      </c>
      <c r="AW250" s="13" t="s">
        <v>34</v>
      </c>
      <c r="AX250" s="13" t="s">
        <v>70</v>
      </c>
      <c r="AY250" s="240" t="s">
        <v>156</v>
      </c>
    </row>
    <row r="251" s="12" customFormat="1">
      <c r="B251" s="231"/>
      <c r="D251" s="232" t="s">
        <v>242</v>
      </c>
      <c r="E251" s="233" t="s">
        <v>5</v>
      </c>
      <c r="F251" s="234" t="s">
        <v>757</v>
      </c>
      <c r="H251" s="233" t="s">
        <v>5</v>
      </c>
      <c r="I251" s="235"/>
      <c r="L251" s="231"/>
      <c r="M251" s="236"/>
      <c r="N251" s="237"/>
      <c r="O251" s="237"/>
      <c r="P251" s="237"/>
      <c r="Q251" s="237"/>
      <c r="R251" s="237"/>
      <c r="S251" s="237"/>
      <c r="T251" s="238"/>
      <c r="AT251" s="233" t="s">
        <v>242</v>
      </c>
      <c r="AU251" s="233" t="s">
        <v>79</v>
      </c>
      <c r="AV251" s="12" t="s">
        <v>77</v>
      </c>
      <c r="AW251" s="12" t="s">
        <v>34</v>
      </c>
      <c r="AX251" s="12" t="s">
        <v>70</v>
      </c>
      <c r="AY251" s="233" t="s">
        <v>156</v>
      </c>
    </row>
    <row r="252" s="13" customFormat="1">
      <c r="B252" s="239"/>
      <c r="D252" s="232" t="s">
        <v>242</v>
      </c>
      <c r="E252" s="240" t="s">
        <v>5</v>
      </c>
      <c r="F252" s="241" t="s">
        <v>758</v>
      </c>
      <c r="H252" s="242">
        <v>0.59999999999999998</v>
      </c>
      <c r="I252" s="243"/>
      <c r="L252" s="239"/>
      <c r="M252" s="244"/>
      <c r="N252" s="245"/>
      <c r="O252" s="245"/>
      <c r="P252" s="245"/>
      <c r="Q252" s="245"/>
      <c r="R252" s="245"/>
      <c r="S252" s="245"/>
      <c r="T252" s="246"/>
      <c r="AT252" s="240" t="s">
        <v>242</v>
      </c>
      <c r="AU252" s="240" t="s">
        <v>79</v>
      </c>
      <c r="AV252" s="13" t="s">
        <v>79</v>
      </c>
      <c r="AW252" s="13" t="s">
        <v>34</v>
      </c>
      <c r="AX252" s="13" t="s">
        <v>70</v>
      </c>
      <c r="AY252" s="240" t="s">
        <v>156</v>
      </c>
    </row>
    <row r="253" s="14" customFormat="1">
      <c r="B253" s="247"/>
      <c r="D253" s="232" t="s">
        <v>242</v>
      </c>
      <c r="E253" s="248" t="s">
        <v>5</v>
      </c>
      <c r="F253" s="249" t="s">
        <v>249</v>
      </c>
      <c r="H253" s="250">
        <v>11.279999999999999</v>
      </c>
      <c r="I253" s="251"/>
      <c r="L253" s="247"/>
      <c r="M253" s="252"/>
      <c r="N253" s="253"/>
      <c r="O253" s="253"/>
      <c r="P253" s="253"/>
      <c r="Q253" s="253"/>
      <c r="R253" s="253"/>
      <c r="S253" s="253"/>
      <c r="T253" s="254"/>
      <c r="AT253" s="248" t="s">
        <v>242</v>
      </c>
      <c r="AU253" s="248" t="s">
        <v>79</v>
      </c>
      <c r="AV253" s="14" t="s">
        <v>169</v>
      </c>
      <c r="AW253" s="14" t="s">
        <v>34</v>
      </c>
      <c r="AX253" s="14" t="s">
        <v>77</v>
      </c>
      <c r="AY253" s="248" t="s">
        <v>156</v>
      </c>
    </row>
    <row r="254" s="1" customFormat="1" ht="25.5" customHeight="1">
      <c r="B254" s="213"/>
      <c r="C254" s="214" t="s">
        <v>485</v>
      </c>
      <c r="D254" s="214" t="s">
        <v>159</v>
      </c>
      <c r="E254" s="215" t="s">
        <v>759</v>
      </c>
      <c r="F254" s="216" t="s">
        <v>760</v>
      </c>
      <c r="G254" s="217" t="s">
        <v>240</v>
      </c>
      <c r="H254" s="218">
        <v>10.92</v>
      </c>
      <c r="I254" s="219"/>
      <c r="J254" s="220">
        <f>ROUND(I254*H254,2)</f>
        <v>0</v>
      </c>
      <c r="K254" s="216" t="s">
        <v>163</v>
      </c>
      <c r="L254" s="47"/>
      <c r="M254" s="221" t="s">
        <v>5</v>
      </c>
      <c r="N254" s="222" t="s">
        <v>41</v>
      </c>
      <c r="O254" s="48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AR254" s="25" t="s">
        <v>169</v>
      </c>
      <c r="AT254" s="25" t="s">
        <v>159</v>
      </c>
      <c r="AU254" s="25" t="s">
        <v>79</v>
      </c>
      <c r="AY254" s="25" t="s">
        <v>156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25" t="s">
        <v>77</v>
      </c>
      <c r="BK254" s="225">
        <f>ROUND(I254*H254,2)</f>
        <v>0</v>
      </c>
      <c r="BL254" s="25" t="s">
        <v>169</v>
      </c>
      <c r="BM254" s="25" t="s">
        <v>761</v>
      </c>
    </row>
    <row r="255" s="12" customFormat="1">
      <c r="B255" s="231"/>
      <c r="D255" s="232" t="s">
        <v>242</v>
      </c>
      <c r="E255" s="233" t="s">
        <v>5</v>
      </c>
      <c r="F255" s="234" t="s">
        <v>753</v>
      </c>
      <c r="H255" s="233" t="s">
        <v>5</v>
      </c>
      <c r="I255" s="235"/>
      <c r="L255" s="231"/>
      <c r="M255" s="236"/>
      <c r="N255" s="237"/>
      <c r="O255" s="237"/>
      <c r="P255" s="237"/>
      <c r="Q255" s="237"/>
      <c r="R255" s="237"/>
      <c r="S255" s="237"/>
      <c r="T255" s="238"/>
      <c r="AT255" s="233" t="s">
        <v>242</v>
      </c>
      <c r="AU255" s="233" t="s">
        <v>79</v>
      </c>
      <c r="AV255" s="12" t="s">
        <v>77</v>
      </c>
      <c r="AW255" s="12" t="s">
        <v>34</v>
      </c>
      <c r="AX255" s="12" t="s">
        <v>70</v>
      </c>
      <c r="AY255" s="233" t="s">
        <v>156</v>
      </c>
    </row>
    <row r="256" s="13" customFormat="1">
      <c r="B256" s="239"/>
      <c r="D256" s="232" t="s">
        <v>242</v>
      </c>
      <c r="E256" s="240" t="s">
        <v>5</v>
      </c>
      <c r="F256" s="241" t="s">
        <v>754</v>
      </c>
      <c r="H256" s="242">
        <v>2.6400000000000001</v>
      </c>
      <c r="I256" s="243"/>
      <c r="L256" s="239"/>
      <c r="M256" s="244"/>
      <c r="N256" s="245"/>
      <c r="O256" s="245"/>
      <c r="P256" s="245"/>
      <c r="Q256" s="245"/>
      <c r="R256" s="245"/>
      <c r="S256" s="245"/>
      <c r="T256" s="246"/>
      <c r="AT256" s="240" t="s">
        <v>242</v>
      </c>
      <c r="AU256" s="240" t="s">
        <v>79</v>
      </c>
      <c r="AV256" s="13" t="s">
        <v>79</v>
      </c>
      <c r="AW256" s="13" t="s">
        <v>34</v>
      </c>
      <c r="AX256" s="13" t="s">
        <v>70</v>
      </c>
      <c r="AY256" s="240" t="s">
        <v>156</v>
      </c>
    </row>
    <row r="257" s="12" customFormat="1">
      <c r="B257" s="231"/>
      <c r="D257" s="232" t="s">
        <v>242</v>
      </c>
      <c r="E257" s="233" t="s">
        <v>5</v>
      </c>
      <c r="F257" s="234" t="s">
        <v>755</v>
      </c>
      <c r="H257" s="233" t="s">
        <v>5</v>
      </c>
      <c r="I257" s="235"/>
      <c r="L257" s="231"/>
      <c r="M257" s="236"/>
      <c r="N257" s="237"/>
      <c r="O257" s="237"/>
      <c r="P257" s="237"/>
      <c r="Q257" s="237"/>
      <c r="R257" s="237"/>
      <c r="S257" s="237"/>
      <c r="T257" s="238"/>
      <c r="AT257" s="233" t="s">
        <v>242</v>
      </c>
      <c r="AU257" s="233" t="s">
        <v>79</v>
      </c>
      <c r="AV257" s="12" t="s">
        <v>77</v>
      </c>
      <c r="AW257" s="12" t="s">
        <v>34</v>
      </c>
      <c r="AX257" s="12" t="s">
        <v>70</v>
      </c>
      <c r="AY257" s="233" t="s">
        <v>156</v>
      </c>
    </row>
    <row r="258" s="13" customFormat="1">
      <c r="B258" s="239"/>
      <c r="D258" s="232" t="s">
        <v>242</v>
      </c>
      <c r="E258" s="240" t="s">
        <v>5</v>
      </c>
      <c r="F258" s="241" t="s">
        <v>756</v>
      </c>
      <c r="H258" s="242">
        <v>7.6799999999999997</v>
      </c>
      <c r="I258" s="243"/>
      <c r="L258" s="239"/>
      <c r="M258" s="244"/>
      <c r="N258" s="245"/>
      <c r="O258" s="245"/>
      <c r="P258" s="245"/>
      <c r="Q258" s="245"/>
      <c r="R258" s="245"/>
      <c r="S258" s="245"/>
      <c r="T258" s="246"/>
      <c r="AT258" s="240" t="s">
        <v>242</v>
      </c>
      <c r="AU258" s="240" t="s">
        <v>79</v>
      </c>
      <c r="AV258" s="13" t="s">
        <v>79</v>
      </c>
      <c r="AW258" s="13" t="s">
        <v>34</v>
      </c>
      <c r="AX258" s="13" t="s">
        <v>70</v>
      </c>
      <c r="AY258" s="240" t="s">
        <v>156</v>
      </c>
    </row>
    <row r="259" s="12" customFormat="1">
      <c r="B259" s="231"/>
      <c r="D259" s="232" t="s">
        <v>242</v>
      </c>
      <c r="E259" s="233" t="s">
        <v>5</v>
      </c>
      <c r="F259" s="234" t="s">
        <v>757</v>
      </c>
      <c r="H259" s="233" t="s">
        <v>5</v>
      </c>
      <c r="I259" s="235"/>
      <c r="L259" s="231"/>
      <c r="M259" s="236"/>
      <c r="N259" s="237"/>
      <c r="O259" s="237"/>
      <c r="P259" s="237"/>
      <c r="Q259" s="237"/>
      <c r="R259" s="237"/>
      <c r="S259" s="237"/>
      <c r="T259" s="238"/>
      <c r="AT259" s="233" t="s">
        <v>242</v>
      </c>
      <c r="AU259" s="233" t="s">
        <v>79</v>
      </c>
      <c r="AV259" s="12" t="s">
        <v>77</v>
      </c>
      <c r="AW259" s="12" t="s">
        <v>34</v>
      </c>
      <c r="AX259" s="12" t="s">
        <v>70</v>
      </c>
      <c r="AY259" s="233" t="s">
        <v>156</v>
      </c>
    </row>
    <row r="260" s="13" customFormat="1">
      <c r="B260" s="239"/>
      <c r="D260" s="232" t="s">
        <v>242</v>
      </c>
      <c r="E260" s="240" t="s">
        <v>5</v>
      </c>
      <c r="F260" s="241" t="s">
        <v>758</v>
      </c>
      <c r="H260" s="242">
        <v>0.59999999999999998</v>
      </c>
      <c r="I260" s="243"/>
      <c r="L260" s="239"/>
      <c r="M260" s="244"/>
      <c r="N260" s="245"/>
      <c r="O260" s="245"/>
      <c r="P260" s="245"/>
      <c r="Q260" s="245"/>
      <c r="R260" s="245"/>
      <c r="S260" s="245"/>
      <c r="T260" s="246"/>
      <c r="AT260" s="240" t="s">
        <v>242</v>
      </c>
      <c r="AU260" s="240" t="s">
        <v>79</v>
      </c>
      <c r="AV260" s="13" t="s">
        <v>79</v>
      </c>
      <c r="AW260" s="13" t="s">
        <v>34</v>
      </c>
      <c r="AX260" s="13" t="s">
        <v>70</v>
      </c>
      <c r="AY260" s="240" t="s">
        <v>156</v>
      </c>
    </row>
    <row r="261" s="14" customFormat="1">
      <c r="B261" s="247"/>
      <c r="D261" s="232" t="s">
        <v>242</v>
      </c>
      <c r="E261" s="248" t="s">
        <v>5</v>
      </c>
      <c r="F261" s="249" t="s">
        <v>249</v>
      </c>
      <c r="H261" s="250">
        <v>10.92</v>
      </c>
      <c r="I261" s="251"/>
      <c r="L261" s="247"/>
      <c r="M261" s="252"/>
      <c r="N261" s="253"/>
      <c r="O261" s="253"/>
      <c r="P261" s="253"/>
      <c r="Q261" s="253"/>
      <c r="R261" s="253"/>
      <c r="S261" s="253"/>
      <c r="T261" s="254"/>
      <c r="AT261" s="248" t="s">
        <v>242</v>
      </c>
      <c r="AU261" s="248" t="s">
        <v>79</v>
      </c>
      <c r="AV261" s="14" t="s">
        <v>169</v>
      </c>
      <c r="AW261" s="14" t="s">
        <v>34</v>
      </c>
      <c r="AX261" s="14" t="s">
        <v>77</v>
      </c>
      <c r="AY261" s="248" t="s">
        <v>156</v>
      </c>
    </row>
    <row r="262" s="1" customFormat="1" ht="25.5" customHeight="1">
      <c r="B262" s="213"/>
      <c r="C262" s="214" t="s">
        <v>492</v>
      </c>
      <c r="D262" s="214" t="s">
        <v>159</v>
      </c>
      <c r="E262" s="215" t="s">
        <v>762</v>
      </c>
      <c r="F262" s="216" t="s">
        <v>763</v>
      </c>
      <c r="G262" s="217" t="s">
        <v>260</v>
      </c>
      <c r="H262" s="218">
        <v>1.2230000000000001</v>
      </c>
      <c r="I262" s="219"/>
      <c r="J262" s="220">
        <f>ROUND(I262*H262,2)</f>
        <v>0</v>
      </c>
      <c r="K262" s="216" t="s">
        <v>163</v>
      </c>
      <c r="L262" s="47"/>
      <c r="M262" s="221" t="s">
        <v>5</v>
      </c>
      <c r="N262" s="222" t="s">
        <v>41</v>
      </c>
      <c r="O262" s="48"/>
      <c r="P262" s="223">
        <f>O262*H262</f>
        <v>0</v>
      </c>
      <c r="Q262" s="223">
        <v>0.84758</v>
      </c>
      <c r="R262" s="223">
        <f>Q262*H262</f>
        <v>1.0365903400000001</v>
      </c>
      <c r="S262" s="223">
        <v>0</v>
      </c>
      <c r="T262" s="224">
        <f>S262*H262</f>
        <v>0</v>
      </c>
      <c r="AR262" s="25" t="s">
        <v>169</v>
      </c>
      <c r="AT262" s="25" t="s">
        <v>159</v>
      </c>
      <c r="AU262" s="25" t="s">
        <v>79</v>
      </c>
      <c r="AY262" s="25" t="s">
        <v>156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25" t="s">
        <v>77</v>
      </c>
      <c r="BK262" s="225">
        <f>ROUND(I262*H262,2)</f>
        <v>0</v>
      </c>
      <c r="BL262" s="25" t="s">
        <v>169</v>
      </c>
      <c r="BM262" s="25" t="s">
        <v>764</v>
      </c>
    </row>
    <row r="263" s="12" customFormat="1">
      <c r="B263" s="231"/>
      <c r="D263" s="232" t="s">
        <v>242</v>
      </c>
      <c r="E263" s="233" t="s">
        <v>5</v>
      </c>
      <c r="F263" s="234" t="s">
        <v>765</v>
      </c>
      <c r="H263" s="233" t="s">
        <v>5</v>
      </c>
      <c r="I263" s="235"/>
      <c r="L263" s="231"/>
      <c r="M263" s="236"/>
      <c r="N263" s="237"/>
      <c r="O263" s="237"/>
      <c r="P263" s="237"/>
      <c r="Q263" s="237"/>
      <c r="R263" s="237"/>
      <c r="S263" s="237"/>
      <c r="T263" s="238"/>
      <c r="AT263" s="233" t="s">
        <v>242</v>
      </c>
      <c r="AU263" s="233" t="s">
        <v>79</v>
      </c>
      <c r="AV263" s="12" t="s">
        <v>77</v>
      </c>
      <c r="AW263" s="12" t="s">
        <v>34</v>
      </c>
      <c r="AX263" s="12" t="s">
        <v>70</v>
      </c>
      <c r="AY263" s="233" t="s">
        <v>156</v>
      </c>
    </row>
    <row r="264" s="13" customFormat="1">
      <c r="B264" s="239"/>
      <c r="D264" s="232" t="s">
        <v>242</v>
      </c>
      <c r="E264" s="240" t="s">
        <v>5</v>
      </c>
      <c r="F264" s="241" t="s">
        <v>766</v>
      </c>
      <c r="H264" s="242">
        <v>1.2230000000000001</v>
      </c>
      <c r="I264" s="243"/>
      <c r="L264" s="239"/>
      <c r="M264" s="244"/>
      <c r="N264" s="245"/>
      <c r="O264" s="245"/>
      <c r="P264" s="245"/>
      <c r="Q264" s="245"/>
      <c r="R264" s="245"/>
      <c r="S264" s="245"/>
      <c r="T264" s="246"/>
      <c r="AT264" s="240" t="s">
        <v>242</v>
      </c>
      <c r="AU264" s="240" t="s">
        <v>79</v>
      </c>
      <c r="AV264" s="13" t="s">
        <v>79</v>
      </c>
      <c r="AW264" s="13" t="s">
        <v>34</v>
      </c>
      <c r="AX264" s="13" t="s">
        <v>70</v>
      </c>
      <c r="AY264" s="240" t="s">
        <v>156</v>
      </c>
    </row>
    <row r="265" s="14" customFormat="1">
      <c r="B265" s="247"/>
      <c r="D265" s="232" t="s">
        <v>242</v>
      </c>
      <c r="E265" s="248" t="s">
        <v>5</v>
      </c>
      <c r="F265" s="249" t="s">
        <v>249</v>
      </c>
      <c r="H265" s="250">
        <v>1.2230000000000001</v>
      </c>
      <c r="I265" s="251"/>
      <c r="L265" s="247"/>
      <c r="M265" s="252"/>
      <c r="N265" s="253"/>
      <c r="O265" s="253"/>
      <c r="P265" s="253"/>
      <c r="Q265" s="253"/>
      <c r="R265" s="253"/>
      <c r="S265" s="253"/>
      <c r="T265" s="254"/>
      <c r="AT265" s="248" t="s">
        <v>242</v>
      </c>
      <c r="AU265" s="248" t="s">
        <v>79</v>
      </c>
      <c r="AV265" s="14" t="s">
        <v>169</v>
      </c>
      <c r="AW265" s="14" t="s">
        <v>34</v>
      </c>
      <c r="AX265" s="14" t="s">
        <v>77</v>
      </c>
      <c r="AY265" s="248" t="s">
        <v>156</v>
      </c>
    </row>
    <row r="266" s="1" customFormat="1" ht="38.25" customHeight="1">
      <c r="B266" s="213"/>
      <c r="C266" s="214" t="s">
        <v>496</v>
      </c>
      <c r="D266" s="214" t="s">
        <v>159</v>
      </c>
      <c r="E266" s="215" t="s">
        <v>767</v>
      </c>
      <c r="F266" s="216" t="s">
        <v>768</v>
      </c>
      <c r="G266" s="217" t="s">
        <v>280</v>
      </c>
      <c r="H266" s="218">
        <v>31</v>
      </c>
      <c r="I266" s="219"/>
      <c r="J266" s="220">
        <f>ROUND(I266*H266,2)</f>
        <v>0</v>
      </c>
      <c r="K266" s="216" t="s">
        <v>163</v>
      </c>
      <c r="L266" s="47"/>
      <c r="M266" s="221" t="s">
        <v>5</v>
      </c>
      <c r="N266" s="222" t="s">
        <v>41</v>
      </c>
      <c r="O266" s="48"/>
      <c r="P266" s="223">
        <f>O266*H266</f>
        <v>0</v>
      </c>
      <c r="Q266" s="223">
        <v>0.93676999999999999</v>
      </c>
      <c r="R266" s="223">
        <f>Q266*H266</f>
        <v>29.039870000000001</v>
      </c>
      <c r="S266" s="223">
        <v>0</v>
      </c>
      <c r="T266" s="224">
        <f>S266*H266</f>
        <v>0</v>
      </c>
      <c r="AR266" s="25" t="s">
        <v>169</v>
      </c>
      <c r="AT266" s="25" t="s">
        <v>159</v>
      </c>
      <c r="AU266" s="25" t="s">
        <v>79</v>
      </c>
      <c r="AY266" s="25" t="s">
        <v>156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25" t="s">
        <v>77</v>
      </c>
      <c r="BK266" s="225">
        <f>ROUND(I266*H266,2)</f>
        <v>0</v>
      </c>
      <c r="BL266" s="25" t="s">
        <v>169</v>
      </c>
      <c r="BM266" s="25" t="s">
        <v>769</v>
      </c>
    </row>
    <row r="267" s="11" customFormat="1" ht="29.88" customHeight="1">
      <c r="B267" s="200"/>
      <c r="D267" s="201" t="s">
        <v>69</v>
      </c>
      <c r="E267" s="211" t="s">
        <v>155</v>
      </c>
      <c r="F267" s="211" t="s">
        <v>291</v>
      </c>
      <c r="I267" s="203"/>
      <c r="J267" s="212">
        <f>BK267</f>
        <v>0</v>
      </c>
      <c r="L267" s="200"/>
      <c r="M267" s="205"/>
      <c r="N267" s="206"/>
      <c r="O267" s="206"/>
      <c r="P267" s="207">
        <f>SUM(P268:P322)</f>
        <v>0</v>
      </c>
      <c r="Q267" s="206"/>
      <c r="R267" s="207">
        <f>SUM(R268:R322)</f>
        <v>18.144000000000002</v>
      </c>
      <c r="S267" s="206"/>
      <c r="T267" s="208">
        <f>SUM(T268:T322)</f>
        <v>0</v>
      </c>
      <c r="AR267" s="201" t="s">
        <v>77</v>
      </c>
      <c r="AT267" s="209" t="s">
        <v>69</v>
      </c>
      <c r="AU267" s="209" t="s">
        <v>77</v>
      </c>
      <c r="AY267" s="201" t="s">
        <v>156</v>
      </c>
      <c r="BK267" s="210">
        <f>SUM(BK268:BK322)</f>
        <v>0</v>
      </c>
    </row>
    <row r="268" s="1" customFormat="1" ht="25.5" customHeight="1">
      <c r="B268" s="213"/>
      <c r="C268" s="214" t="s">
        <v>501</v>
      </c>
      <c r="D268" s="214" t="s">
        <v>159</v>
      </c>
      <c r="E268" s="215" t="s">
        <v>470</v>
      </c>
      <c r="F268" s="216" t="s">
        <v>471</v>
      </c>
      <c r="G268" s="217" t="s">
        <v>280</v>
      </c>
      <c r="H268" s="218">
        <v>173</v>
      </c>
      <c r="I268" s="219"/>
      <c r="J268" s="220">
        <f>ROUND(I268*H268,2)</f>
        <v>0</v>
      </c>
      <c r="K268" s="216" t="s">
        <v>163</v>
      </c>
      <c r="L268" s="47"/>
      <c r="M268" s="221" t="s">
        <v>5</v>
      </c>
      <c r="N268" s="222" t="s">
        <v>41</v>
      </c>
      <c r="O268" s="48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AR268" s="25" t="s">
        <v>169</v>
      </c>
      <c r="AT268" s="25" t="s">
        <v>159</v>
      </c>
      <c r="AU268" s="25" t="s">
        <v>79</v>
      </c>
      <c r="AY268" s="25" t="s">
        <v>156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25" t="s">
        <v>77</v>
      </c>
      <c r="BK268" s="225">
        <f>ROUND(I268*H268,2)</f>
        <v>0</v>
      </c>
      <c r="BL268" s="25" t="s">
        <v>169</v>
      </c>
      <c r="BM268" s="25" t="s">
        <v>472</v>
      </c>
    </row>
    <row r="269" s="12" customFormat="1">
      <c r="B269" s="231"/>
      <c r="D269" s="232" t="s">
        <v>242</v>
      </c>
      <c r="E269" s="233" t="s">
        <v>5</v>
      </c>
      <c r="F269" s="234" t="s">
        <v>770</v>
      </c>
      <c r="H269" s="233" t="s">
        <v>5</v>
      </c>
      <c r="I269" s="235"/>
      <c r="L269" s="231"/>
      <c r="M269" s="236"/>
      <c r="N269" s="237"/>
      <c r="O269" s="237"/>
      <c r="P269" s="237"/>
      <c r="Q269" s="237"/>
      <c r="R269" s="237"/>
      <c r="S269" s="237"/>
      <c r="T269" s="238"/>
      <c r="AT269" s="233" t="s">
        <v>242</v>
      </c>
      <c r="AU269" s="233" t="s">
        <v>79</v>
      </c>
      <c r="AV269" s="12" t="s">
        <v>77</v>
      </c>
      <c r="AW269" s="12" t="s">
        <v>34</v>
      </c>
      <c r="AX269" s="12" t="s">
        <v>70</v>
      </c>
      <c r="AY269" s="233" t="s">
        <v>156</v>
      </c>
    </row>
    <row r="270" s="12" customFormat="1">
      <c r="B270" s="231"/>
      <c r="D270" s="232" t="s">
        <v>242</v>
      </c>
      <c r="E270" s="233" t="s">
        <v>5</v>
      </c>
      <c r="F270" s="234" t="s">
        <v>639</v>
      </c>
      <c r="H270" s="233" t="s">
        <v>5</v>
      </c>
      <c r="I270" s="235"/>
      <c r="L270" s="231"/>
      <c r="M270" s="236"/>
      <c r="N270" s="237"/>
      <c r="O270" s="237"/>
      <c r="P270" s="237"/>
      <c r="Q270" s="237"/>
      <c r="R270" s="237"/>
      <c r="S270" s="237"/>
      <c r="T270" s="238"/>
      <c r="AT270" s="233" t="s">
        <v>242</v>
      </c>
      <c r="AU270" s="233" t="s">
        <v>79</v>
      </c>
      <c r="AV270" s="12" t="s">
        <v>77</v>
      </c>
      <c r="AW270" s="12" t="s">
        <v>34</v>
      </c>
      <c r="AX270" s="12" t="s">
        <v>70</v>
      </c>
      <c r="AY270" s="233" t="s">
        <v>156</v>
      </c>
    </row>
    <row r="271" s="13" customFormat="1">
      <c r="B271" s="239"/>
      <c r="D271" s="232" t="s">
        <v>242</v>
      </c>
      <c r="E271" s="240" t="s">
        <v>5</v>
      </c>
      <c r="F271" s="241" t="s">
        <v>771</v>
      </c>
      <c r="H271" s="242">
        <v>97</v>
      </c>
      <c r="I271" s="243"/>
      <c r="L271" s="239"/>
      <c r="M271" s="244"/>
      <c r="N271" s="245"/>
      <c r="O271" s="245"/>
      <c r="P271" s="245"/>
      <c r="Q271" s="245"/>
      <c r="R271" s="245"/>
      <c r="S271" s="245"/>
      <c r="T271" s="246"/>
      <c r="AT271" s="240" t="s">
        <v>242</v>
      </c>
      <c r="AU271" s="240" t="s">
        <v>79</v>
      </c>
      <c r="AV271" s="13" t="s">
        <v>79</v>
      </c>
      <c r="AW271" s="13" t="s">
        <v>34</v>
      </c>
      <c r="AX271" s="13" t="s">
        <v>70</v>
      </c>
      <c r="AY271" s="240" t="s">
        <v>156</v>
      </c>
    </row>
    <row r="272" s="12" customFormat="1">
      <c r="B272" s="231"/>
      <c r="D272" s="232" t="s">
        <v>242</v>
      </c>
      <c r="E272" s="233" t="s">
        <v>5</v>
      </c>
      <c r="F272" s="234" t="s">
        <v>641</v>
      </c>
      <c r="H272" s="233" t="s">
        <v>5</v>
      </c>
      <c r="I272" s="235"/>
      <c r="L272" s="231"/>
      <c r="M272" s="236"/>
      <c r="N272" s="237"/>
      <c r="O272" s="237"/>
      <c r="P272" s="237"/>
      <c r="Q272" s="237"/>
      <c r="R272" s="237"/>
      <c r="S272" s="237"/>
      <c r="T272" s="238"/>
      <c r="AT272" s="233" t="s">
        <v>242</v>
      </c>
      <c r="AU272" s="233" t="s">
        <v>79</v>
      </c>
      <c r="AV272" s="12" t="s">
        <v>77</v>
      </c>
      <c r="AW272" s="12" t="s">
        <v>34</v>
      </c>
      <c r="AX272" s="12" t="s">
        <v>70</v>
      </c>
      <c r="AY272" s="233" t="s">
        <v>156</v>
      </c>
    </row>
    <row r="273" s="13" customFormat="1">
      <c r="B273" s="239"/>
      <c r="D273" s="232" t="s">
        <v>242</v>
      </c>
      <c r="E273" s="240" t="s">
        <v>5</v>
      </c>
      <c r="F273" s="241" t="s">
        <v>540</v>
      </c>
      <c r="H273" s="242">
        <v>38</v>
      </c>
      <c r="I273" s="243"/>
      <c r="L273" s="239"/>
      <c r="M273" s="244"/>
      <c r="N273" s="245"/>
      <c r="O273" s="245"/>
      <c r="P273" s="245"/>
      <c r="Q273" s="245"/>
      <c r="R273" s="245"/>
      <c r="S273" s="245"/>
      <c r="T273" s="246"/>
      <c r="AT273" s="240" t="s">
        <v>242</v>
      </c>
      <c r="AU273" s="240" t="s">
        <v>79</v>
      </c>
      <c r="AV273" s="13" t="s">
        <v>79</v>
      </c>
      <c r="AW273" s="13" t="s">
        <v>34</v>
      </c>
      <c r="AX273" s="13" t="s">
        <v>70</v>
      </c>
      <c r="AY273" s="240" t="s">
        <v>156</v>
      </c>
    </row>
    <row r="274" s="12" customFormat="1">
      <c r="B274" s="231"/>
      <c r="D274" s="232" t="s">
        <v>242</v>
      </c>
      <c r="E274" s="233" t="s">
        <v>5</v>
      </c>
      <c r="F274" s="234" t="s">
        <v>476</v>
      </c>
      <c r="H274" s="233" t="s">
        <v>5</v>
      </c>
      <c r="I274" s="235"/>
      <c r="L274" s="231"/>
      <c r="M274" s="236"/>
      <c r="N274" s="237"/>
      <c r="O274" s="237"/>
      <c r="P274" s="237"/>
      <c r="Q274" s="237"/>
      <c r="R274" s="237"/>
      <c r="S274" s="237"/>
      <c r="T274" s="238"/>
      <c r="AT274" s="233" t="s">
        <v>242</v>
      </c>
      <c r="AU274" s="233" t="s">
        <v>79</v>
      </c>
      <c r="AV274" s="12" t="s">
        <v>77</v>
      </c>
      <c r="AW274" s="12" t="s">
        <v>34</v>
      </c>
      <c r="AX274" s="12" t="s">
        <v>70</v>
      </c>
      <c r="AY274" s="233" t="s">
        <v>156</v>
      </c>
    </row>
    <row r="275" s="13" customFormat="1">
      <c r="B275" s="239"/>
      <c r="D275" s="232" t="s">
        <v>242</v>
      </c>
      <c r="E275" s="240" t="s">
        <v>5</v>
      </c>
      <c r="F275" s="241" t="s">
        <v>540</v>
      </c>
      <c r="H275" s="242">
        <v>38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242</v>
      </c>
      <c r="AU275" s="240" t="s">
        <v>79</v>
      </c>
      <c r="AV275" s="13" t="s">
        <v>79</v>
      </c>
      <c r="AW275" s="13" t="s">
        <v>34</v>
      </c>
      <c r="AX275" s="13" t="s">
        <v>70</v>
      </c>
      <c r="AY275" s="240" t="s">
        <v>156</v>
      </c>
    </row>
    <row r="276" s="14" customFormat="1">
      <c r="B276" s="247"/>
      <c r="D276" s="232" t="s">
        <v>242</v>
      </c>
      <c r="E276" s="248" t="s">
        <v>5</v>
      </c>
      <c r="F276" s="249" t="s">
        <v>249</v>
      </c>
      <c r="H276" s="250">
        <v>173</v>
      </c>
      <c r="I276" s="251"/>
      <c r="L276" s="247"/>
      <c r="M276" s="252"/>
      <c r="N276" s="253"/>
      <c r="O276" s="253"/>
      <c r="P276" s="253"/>
      <c r="Q276" s="253"/>
      <c r="R276" s="253"/>
      <c r="S276" s="253"/>
      <c r="T276" s="254"/>
      <c r="AT276" s="248" t="s">
        <v>242</v>
      </c>
      <c r="AU276" s="248" t="s">
        <v>79</v>
      </c>
      <c r="AV276" s="14" t="s">
        <v>169</v>
      </c>
      <c r="AW276" s="14" t="s">
        <v>34</v>
      </c>
      <c r="AX276" s="14" t="s">
        <v>77</v>
      </c>
      <c r="AY276" s="248" t="s">
        <v>156</v>
      </c>
    </row>
    <row r="277" s="1" customFormat="1" ht="38.25" customHeight="1">
      <c r="B277" s="213"/>
      <c r="C277" s="214" t="s">
        <v>509</v>
      </c>
      <c r="D277" s="214" t="s">
        <v>159</v>
      </c>
      <c r="E277" s="215" t="s">
        <v>479</v>
      </c>
      <c r="F277" s="216" t="s">
        <v>480</v>
      </c>
      <c r="G277" s="217" t="s">
        <v>280</v>
      </c>
      <c r="H277" s="218">
        <v>348</v>
      </c>
      <c r="I277" s="219"/>
      <c r="J277" s="220">
        <f>ROUND(I277*H277,2)</f>
        <v>0</v>
      </c>
      <c r="K277" s="216" t="s">
        <v>163</v>
      </c>
      <c r="L277" s="47"/>
      <c r="M277" s="221" t="s">
        <v>5</v>
      </c>
      <c r="N277" s="222" t="s">
        <v>41</v>
      </c>
      <c r="O277" s="48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AR277" s="25" t="s">
        <v>169</v>
      </c>
      <c r="AT277" s="25" t="s">
        <v>159</v>
      </c>
      <c r="AU277" s="25" t="s">
        <v>79</v>
      </c>
      <c r="AY277" s="25" t="s">
        <v>156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5" t="s">
        <v>77</v>
      </c>
      <c r="BK277" s="225">
        <f>ROUND(I277*H277,2)</f>
        <v>0</v>
      </c>
      <c r="BL277" s="25" t="s">
        <v>169</v>
      </c>
      <c r="BM277" s="25" t="s">
        <v>481</v>
      </c>
    </row>
    <row r="278" s="12" customFormat="1">
      <c r="B278" s="231"/>
      <c r="D278" s="232" t="s">
        <v>242</v>
      </c>
      <c r="E278" s="233" t="s">
        <v>5</v>
      </c>
      <c r="F278" s="234" t="s">
        <v>482</v>
      </c>
      <c r="H278" s="233" t="s">
        <v>5</v>
      </c>
      <c r="I278" s="235"/>
      <c r="L278" s="231"/>
      <c r="M278" s="236"/>
      <c r="N278" s="237"/>
      <c r="O278" s="237"/>
      <c r="P278" s="237"/>
      <c r="Q278" s="237"/>
      <c r="R278" s="237"/>
      <c r="S278" s="237"/>
      <c r="T278" s="238"/>
      <c r="AT278" s="233" t="s">
        <v>242</v>
      </c>
      <c r="AU278" s="233" t="s">
        <v>79</v>
      </c>
      <c r="AV278" s="12" t="s">
        <v>77</v>
      </c>
      <c r="AW278" s="12" t="s">
        <v>34</v>
      </c>
      <c r="AX278" s="12" t="s">
        <v>70</v>
      </c>
      <c r="AY278" s="233" t="s">
        <v>156</v>
      </c>
    </row>
    <row r="279" s="12" customFormat="1">
      <c r="B279" s="231"/>
      <c r="D279" s="232" t="s">
        <v>242</v>
      </c>
      <c r="E279" s="233" t="s">
        <v>5</v>
      </c>
      <c r="F279" s="234" t="s">
        <v>639</v>
      </c>
      <c r="H279" s="233" t="s">
        <v>5</v>
      </c>
      <c r="I279" s="235"/>
      <c r="L279" s="231"/>
      <c r="M279" s="236"/>
      <c r="N279" s="237"/>
      <c r="O279" s="237"/>
      <c r="P279" s="237"/>
      <c r="Q279" s="237"/>
      <c r="R279" s="237"/>
      <c r="S279" s="237"/>
      <c r="T279" s="238"/>
      <c r="AT279" s="233" t="s">
        <v>242</v>
      </c>
      <c r="AU279" s="233" t="s">
        <v>79</v>
      </c>
      <c r="AV279" s="12" t="s">
        <v>77</v>
      </c>
      <c r="AW279" s="12" t="s">
        <v>34</v>
      </c>
      <c r="AX279" s="12" t="s">
        <v>70</v>
      </c>
      <c r="AY279" s="233" t="s">
        <v>156</v>
      </c>
    </row>
    <row r="280" s="13" customFormat="1">
      <c r="B280" s="239"/>
      <c r="D280" s="232" t="s">
        <v>242</v>
      </c>
      <c r="E280" s="240" t="s">
        <v>5</v>
      </c>
      <c r="F280" s="241" t="s">
        <v>640</v>
      </c>
      <c r="H280" s="242">
        <v>96</v>
      </c>
      <c r="I280" s="243"/>
      <c r="L280" s="239"/>
      <c r="M280" s="244"/>
      <c r="N280" s="245"/>
      <c r="O280" s="245"/>
      <c r="P280" s="245"/>
      <c r="Q280" s="245"/>
      <c r="R280" s="245"/>
      <c r="S280" s="245"/>
      <c r="T280" s="246"/>
      <c r="AT280" s="240" t="s">
        <v>242</v>
      </c>
      <c r="AU280" s="240" t="s">
        <v>79</v>
      </c>
      <c r="AV280" s="13" t="s">
        <v>79</v>
      </c>
      <c r="AW280" s="13" t="s">
        <v>34</v>
      </c>
      <c r="AX280" s="13" t="s">
        <v>70</v>
      </c>
      <c r="AY280" s="240" t="s">
        <v>156</v>
      </c>
    </row>
    <row r="281" s="12" customFormat="1">
      <c r="B281" s="231"/>
      <c r="D281" s="232" t="s">
        <v>242</v>
      </c>
      <c r="E281" s="233" t="s">
        <v>5</v>
      </c>
      <c r="F281" s="234" t="s">
        <v>641</v>
      </c>
      <c r="H281" s="233" t="s">
        <v>5</v>
      </c>
      <c r="I281" s="235"/>
      <c r="L281" s="231"/>
      <c r="M281" s="236"/>
      <c r="N281" s="237"/>
      <c r="O281" s="237"/>
      <c r="P281" s="237"/>
      <c r="Q281" s="237"/>
      <c r="R281" s="237"/>
      <c r="S281" s="237"/>
      <c r="T281" s="238"/>
      <c r="AT281" s="233" t="s">
        <v>242</v>
      </c>
      <c r="AU281" s="233" t="s">
        <v>79</v>
      </c>
      <c r="AV281" s="12" t="s">
        <v>77</v>
      </c>
      <c r="AW281" s="12" t="s">
        <v>34</v>
      </c>
      <c r="AX281" s="12" t="s">
        <v>70</v>
      </c>
      <c r="AY281" s="233" t="s">
        <v>156</v>
      </c>
    </row>
    <row r="282" s="13" customFormat="1">
      <c r="B282" s="239"/>
      <c r="D282" s="232" t="s">
        <v>242</v>
      </c>
      <c r="E282" s="240" t="s">
        <v>5</v>
      </c>
      <c r="F282" s="241" t="s">
        <v>651</v>
      </c>
      <c r="H282" s="242">
        <v>76</v>
      </c>
      <c r="I282" s="243"/>
      <c r="L282" s="239"/>
      <c r="M282" s="244"/>
      <c r="N282" s="245"/>
      <c r="O282" s="245"/>
      <c r="P282" s="245"/>
      <c r="Q282" s="245"/>
      <c r="R282" s="245"/>
      <c r="S282" s="245"/>
      <c r="T282" s="246"/>
      <c r="AT282" s="240" t="s">
        <v>242</v>
      </c>
      <c r="AU282" s="240" t="s">
        <v>79</v>
      </c>
      <c r="AV282" s="13" t="s">
        <v>79</v>
      </c>
      <c r="AW282" s="13" t="s">
        <v>34</v>
      </c>
      <c r="AX282" s="13" t="s">
        <v>70</v>
      </c>
      <c r="AY282" s="240" t="s">
        <v>156</v>
      </c>
    </row>
    <row r="283" s="12" customFormat="1">
      <c r="B283" s="231"/>
      <c r="D283" s="232" t="s">
        <v>242</v>
      </c>
      <c r="E283" s="233" t="s">
        <v>5</v>
      </c>
      <c r="F283" s="234" t="s">
        <v>476</v>
      </c>
      <c r="H283" s="233" t="s">
        <v>5</v>
      </c>
      <c r="I283" s="235"/>
      <c r="L283" s="231"/>
      <c r="M283" s="236"/>
      <c r="N283" s="237"/>
      <c r="O283" s="237"/>
      <c r="P283" s="237"/>
      <c r="Q283" s="237"/>
      <c r="R283" s="237"/>
      <c r="S283" s="237"/>
      <c r="T283" s="238"/>
      <c r="AT283" s="233" t="s">
        <v>242</v>
      </c>
      <c r="AU283" s="233" t="s">
        <v>79</v>
      </c>
      <c r="AV283" s="12" t="s">
        <v>77</v>
      </c>
      <c r="AW283" s="12" t="s">
        <v>34</v>
      </c>
      <c r="AX283" s="12" t="s">
        <v>70</v>
      </c>
      <c r="AY283" s="233" t="s">
        <v>156</v>
      </c>
    </row>
    <row r="284" s="13" customFormat="1">
      <c r="B284" s="239"/>
      <c r="D284" s="232" t="s">
        <v>242</v>
      </c>
      <c r="E284" s="240" t="s">
        <v>5</v>
      </c>
      <c r="F284" s="241" t="s">
        <v>651</v>
      </c>
      <c r="H284" s="242">
        <v>76</v>
      </c>
      <c r="I284" s="243"/>
      <c r="L284" s="239"/>
      <c r="M284" s="244"/>
      <c r="N284" s="245"/>
      <c r="O284" s="245"/>
      <c r="P284" s="245"/>
      <c r="Q284" s="245"/>
      <c r="R284" s="245"/>
      <c r="S284" s="245"/>
      <c r="T284" s="246"/>
      <c r="AT284" s="240" t="s">
        <v>242</v>
      </c>
      <c r="AU284" s="240" t="s">
        <v>79</v>
      </c>
      <c r="AV284" s="13" t="s">
        <v>79</v>
      </c>
      <c r="AW284" s="13" t="s">
        <v>34</v>
      </c>
      <c r="AX284" s="13" t="s">
        <v>70</v>
      </c>
      <c r="AY284" s="240" t="s">
        <v>156</v>
      </c>
    </row>
    <row r="285" s="12" customFormat="1">
      <c r="B285" s="231"/>
      <c r="D285" s="232" t="s">
        <v>242</v>
      </c>
      <c r="E285" s="233" t="s">
        <v>5</v>
      </c>
      <c r="F285" s="234" t="s">
        <v>772</v>
      </c>
      <c r="H285" s="233" t="s">
        <v>5</v>
      </c>
      <c r="I285" s="235"/>
      <c r="L285" s="231"/>
      <c r="M285" s="236"/>
      <c r="N285" s="237"/>
      <c r="O285" s="237"/>
      <c r="P285" s="237"/>
      <c r="Q285" s="237"/>
      <c r="R285" s="237"/>
      <c r="S285" s="237"/>
      <c r="T285" s="238"/>
      <c r="AT285" s="233" t="s">
        <v>242</v>
      </c>
      <c r="AU285" s="233" t="s">
        <v>79</v>
      </c>
      <c r="AV285" s="12" t="s">
        <v>77</v>
      </c>
      <c r="AW285" s="12" t="s">
        <v>34</v>
      </c>
      <c r="AX285" s="12" t="s">
        <v>70</v>
      </c>
      <c r="AY285" s="233" t="s">
        <v>156</v>
      </c>
    </row>
    <row r="286" s="13" customFormat="1">
      <c r="B286" s="239"/>
      <c r="D286" s="232" t="s">
        <v>242</v>
      </c>
      <c r="E286" s="240" t="s">
        <v>5</v>
      </c>
      <c r="F286" s="241" t="s">
        <v>773</v>
      </c>
      <c r="H286" s="242">
        <v>100</v>
      </c>
      <c r="I286" s="243"/>
      <c r="L286" s="239"/>
      <c r="M286" s="244"/>
      <c r="N286" s="245"/>
      <c r="O286" s="245"/>
      <c r="P286" s="245"/>
      <c r="Q286" s="245"/>
      <c r="R286" s="245"/>
      <c r="S286" s="245"/>
      <c r="T286" s="246"/>
      <c r="AT286" s="240" t="s">
        <v>242</v>
      </c>
      <c r="AU286" s="240" t="s">
        <v>79</v>
      </c>
      <c r="AV286" s="13" t="s">
        <v>79</v>
      </c>
      <c r="AW286" s="13" t="s">
        <v>34</v>
      </c>
      <c r="AX286" s="13" t="s">
        <v>70</v>
      </c>
      <c r="AY286" s="240" t="s">
        <v>156</v>
      </c>
    </row>
    <row r="287" s="14" customFormat="1">
      <c r="B287" s="247"/>
      <c r="D287" s="232" t="s">
        <v>242</v>
      </c>
      <c r="E287" s="248" t="s">
        <v>5</v>
      </c>
      <c r="F287" s="249" t="s">
        <v>249</v>
      </c>
      <c r="H287" s="250">
        <v>348</v>
      </c>
      <c r="I287" s="251"/>
      <c r="L287" s="247"/>
      <c r="M287" s="252"/>
      <c r="N287" s="253"/>
      <c r="O287" s="253"/>
      <c r="P287" s="253"/>
      <c r="Q287" s="253"/>
      <c r="R287" s="253"/>
      <c r="S287" s="253"/>
      <c r="T287" s="254"/>
      <c r="AT287" s="248" t="s">
        <v>242</v>
      </c>
      <c r="AU287" s="248" t="s">
        <v>79</v>
      </c>
      <c r="AV287" s="14" t="s">
        <v>169</v>
      </c>
      <c r="AW287" s="14" t="s">
        <v>34</v>
      </c>
      <c r="AX287" s="14" t="s">
        <v>77</v>
      </c>
      <c r="AY287" s="248" t="s">
        <v>156</v>
      </c>
    </row>
    <row r="288" s="1" customFormat="1" ht="25.5" customHeight="1">
      <c r="B288" s="213"/>
      <c r="C288" s="214" t="s">
        <v>514</v>
      </c>
      <c r="D288" s="214" t="s">
        <v>159</v>
      </c>
      <c r="E288" s="215" t="s">
        <v>486</v>
      </c>
      <c r="F288" s="216" t="s">
        <v>487</v>
      </c>
      <c r="G288" s="217" t="s">
        <v>280</v>
      </c>
      <c r="H288" s="218">
        <v>210</v>
      </c>
      <c r="I288" s="219"/>
      <c r="J288" s="220">
        <f>ROUND(I288*H288,2)</f>
        <v>0</v>
      </c>
      <c r="K288" s="216" t="s">
        <v>163</v>
      </c>
      <c r="L288" s="47"/>
      <c r="M288" s="221" t="s">
        <v>5</v>
      </c>
      <c r="N288" s="222" t="s">
        <v>41</v>
      </c>
      <c r="O288" s="48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AR288" s="25" t="s">
        <v>169</v>
      </c>
      <c r="AT288" s="25" t="s">
        <v>159</v>
      </c>
      <c r="AU288" s="25" t="s">
        <v>79</v>
      </c>
      <c r="AY288" s="25" t="s">
        <v>156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25" t="s">
        <v>77</v>
      </c>
      <c r="BK288" s="225">
        <f>ROUND(I288*H288,2)</f>
        <v>0</v>
      </c>
      <c r="BL288" s="25" t="s">
        <v>169</v>
      </c>
      <c r="BM288" s="25" t="s">
        <v>488</v>
      </c>
    </row>
    <row r="289" s="12" customFormat="1">
      <c r="B289" s="231"/>
      <c r="D289" s="232" t="s">
        <v>242</v>
      </c>
      <c r="E289" s="233" t="s">
        <v>5</v>
      </c>
      <c r="F289" s="234" t="s">
        <v>774</v>
      </c>
      <c r="H289" s="233" t="s">
        <v>5</v>
      </c>
      <c r="I289" s="235"/>
      <c r="L289" s="231"/>
      <c r="M289" s="236"/>
      <c r="N289" s="237"/>
      <c r="O289" s="237"/>
      <c r="P289" s="237"/>
      <c r="Q289" s="237"/>
      <c r="R289" s="237"/>
      <c r="S289" s="237"/>
      <c r="T289" s="238"/>
      <c r="AT289" s="233" t="s">
        <v>242</v>
      </c>
      <c r="AU289" s="233" t="s">
        <v>79</v>
      </c>
      <c r="AV289" s="12" t="s">
        <v>77</v>
      </c>
      <c r="AW289" s="12" t="s">
        <v>34</v>
      </c>
      <c r="AX289" s="12" t="s">
        <v>70</v>
      </c>
      <c r="AY289" s="233" t="s">
        <v>156</v>
      </c>
    </row>
    <row r="290" s="12" customFormat="1">
      <c r="B290" s="231"/>
      <c r="D290" s="232" t="s">
        <v>242</v>
      </c>
      <c r="E290" s="233" t="s">
        <v>5</v>
      </c>
      <c r="F290" s="234" t="s">
        <v>639</v>
      </c>
      <c r="H290" s="233" t="s">
        <v>5</v>
      </c>
      <c r="I290" s="235"/>
      <c r="L290" s="231"/>
      <c r="M290" s="236"/>
      <c r="N290" s="237"/>
      <c r="O290" s="237"/>
      <c r="P290" s="237"/>
      <c r="Q290" s="237"/>
      <c r="R290" s="237"/>
      <c r="S290" s="237"/>
      <c r="T290" s="238"/>
      <c r="AT290" s="233" t="s">
        <v>242</v>
      </c>
      <c r="AU290" s="233" t="s">
        <v>79</v>
      </c>
      <c r="AV290" s="12" t="s">
        <v>77</v>
      </c>
      <c r="AW290" s="12" t="s">
        <v>34</v>
      </c>
      <c r="AX290" s="12" t="s">
        <v>70</v>
      </c>
      <c r="AY290" s="233" t="s">
        <v>156</v>
      </c>
    </row>
    <row r="291" s="13" customFormat="1">
      <c r="B291" s="239"/>
      <c r="D291" s="232" t="s">
        <v>242</v>
      </c>
      <c r="E291" s="240" t="s">
        <v>5</v>
      </c>
      <c r="F291" s="241" t="s">
        <v>640</v>
      </c>
      <c r="H291" s="242">
        <v>96</v>
      </c>
      <c r="I291" s="243"/>
      <c r="L291" s="239"/>
      <c r="M291" s="244"/>
      <c r="N291" s="245"/>
      <c r="O291" s="245"/>
      <c r="P291" s="245"/>
      <c r="Q291" s="245"/>
      <c r="R291" s="245"/>
      <c r="S291" s="245"/>
      <c r="T291" s="246"/>
      <c r="AT291" s="240" t="s">
        <v>242</v>
      </c>
      <c r="AU291" s="240" t="s">
        <v>79</v>
      </c>
      <c r="AV291" s="13" t="s">
        <v>79</v>
      </c>
      <c r="AW291" s="13" t="s">
        <v>34</v>
      </c>
      <c r="AX291" s="13" t="s">
        <v>70</v>
      </c>
      <c r="AY291" s="240" t="s">
        <v>156</v>
      </c>
    </row>
    <row r="292" s="12" customFormat="1">
      <c r="B292" s="231"/>
      <c r="D292" s="232" t="s">
        <v>242</v>
      </c>
      <c r="E292" s="233" t="s">
        <v>5</v>
      </c>
      <c r="F292" s="234" t="s">
        <v>641</v>
      </c>
      <c r="H292" s="233" t="s">
        <v>5</v>
      </c>
      <c r="I292" s="235"/>
      <c r="L292" s="231"/>
      <c r="M292" s="236"/>
      <c r="N292" s="237"/>
      <c r="O292" s="237"/>
      <c r="P292" s="237"/>
      <c r="Q292" s="237"/>
      <c r="R292" s="237"/>
      <c r="S292" s="237"/>
      <c r="T292" s="238"/>
      <c r="AT292" s="233" t="s">
        <v>242</v>
      </c>
      <c r="AU292" s="233" t="s">
        <v>79</v>
      </c>
      <c r="AV292" s="12" t="s">
        <v>77</v>
      </c>
      <c r="AW292" s="12" t="s">
        <v>34</v>
      </c>
      <c r="AX292" s="12" t="s">
        <v>70</v>
      </c>
      <c r="AY292" s="233" t="s">
        <v>156</v>
      </c>
    </row>
    <row r="293" s="13" customFormat="1">
      <c r="B293" s="239"/>
      <c r="D293" s="232" t="s">
        <v>242</v>
      </c>
      <c r="E293" s="240" t="s">
        <v>5</v>
      </c>
      <c r="F293" s="241" t="s">
        <v>642</v>
      </c>
      <c r="H293" s="242">
        <v>57</v>
      </c>
      <c r="I293" s="243"/>
      <c r="L293" s="239"/>
      <c r="M293" s="244"/>
      <c r="N293" s="245"/>
      <c r="O293" s="245"/>
      <c r="P293" s="245"/>
      <c r="Q293" s="245"/>
      <c r="R293" s="245"/>
      <c r="S293" s="245"/>
      <c r="T293" s="246"/>
      <c r="AT293" s="240" t="s">
        <v>242</v>
      </c>
      <c r="AU293" s="240" t="s">
        <v>79</v>
      </c>
      <c r="AV293" s="13" t="s">
        <v>79</v>
      </c>
      <c r="AW293" s="13" t="s">
        <v>34</v>
      </c>
      <c r="AX293" s="13" t="s">
        <v>70</v>
      </c>
      <c r="AY293" s="240" t="s">
        <v>156</v>
      </c>
    </row>
    <row r="294" s="12" customFormat="1">
      <c r="B294" s="231"/>
      <c r="D294" s="232" t="s">
        <v>242</v>
      </c>
      <c r="E294" s="233" t="s">
        <v>5</v>
      </c>
      <c r="F294" s="234" t="s">
        <v>476</v>
      </c>
      <c r="H294" s="233" t="s">
        <v>5</v>
      </c>
      <c r="I294" s="235"/>
      <c r="L294" s="231"/>
      <c r="M294" s="236"/>
      <c r="N294" s="237"/>
      <c r="O294" s="237"/>
      <c r="P294" s="237"/>
      <c r="Q294" s="237"/>
      <c r="R294" s="237"/>
      <c r="S294" s="237"/>
      <c r="T294" s="238"/>
      <c r="AT294" s="233" t="s">
        <v>242</v>
      </c>
      <c r="AU294" s="233" t="s">
        <v>79</v>
      </c>
      <c r="AV294" s="12" t="s">
        <v>77</v>
      </c>
      <c r="AW294" s="12" t="s">
        <v>34</v>
      </c>
      <c r="AX294" s="12" t="s">
        <v>70</v>
      </c>
      <c r="AY294" s="233" t="s">
        <v>156</v>
      </c>
    </row>
    <row r="295" s="13" customFormat="1">
      <c r="B295" s="239"/>
      <c r="D295" s="232" t="s">
        <v>242</v>
      </c>
      <c r="E295" s="240" t="s">
        <v>5</v>
      </c>
      <c r="F295" s="241" t="s">
        <v>642</v>
      </c>
      <c r="H295" s="242">
        <v>57</v>
      </c>
      <c r="I295" s="243"/>
      <c r="L295" s="239"/>
      <c r="M295" s="244"/>
      <c r="N295" s="245"/>
      <c r="O295" s="245"/>
      <c r="P295" s="245"/>
      <c r="Q295" s="245"/>
      <c r="R295" s="245"/>
      <c r="S295" s="245"/>
      <c r="T295" s="246"/>
      <c r="AT295" s="240" t="s">
        <v>242</v>
      </c>
      <c r="AU295" s="240" t="s">
        <v>79</v>
      </c>
      <c r="AV295" s="13" t="s">
        <v>79</v>
      </c>
      <c r="AW295" s="13" t="s">
        <v>34</v>
      </c>
      <c r="AX295" s="13" t="s">
        <v>70</v>
      </c>
      <c r="AY295" s="240" t="s">
        <v>156</v>
      </c>
    </row>
    <row r="296" s="14" customFormat="1">
      <c r="B296" s="247"/>
      <c r="D296" s="232" t="s">
        <v>242</v>
      </c>
      <c r="E296" s="248" t="s">
        <v>5</v>
      </c>
      <c r="F296" s="249" t="s">
        <v>249</v>
      </c>
      <c r="H296" s="250">
        <v>210</v>
      </c>
      <c r="I296" s="251"/>
      <c r="L296" s="247"/>
      <c r="M296" s="252"/>
      <c r="N296" s="253"/>
      <c r="O296" s="253"/>
      <c r="P296" s="253"/>
      <c r="Q296" s="253"/>
      <c r="R296" s="253"/>
      <c r="S296" s="253"/>
      <c r="T296" s="254"/>
      <c r="AT296" s="248" t="s">
        <v>242</v>
      </c>
      <c r="AU296" s="248" t="s">
        <v>79</v>
      </c>
      <c r="AV296" s="14" t="s">
        <v>169</v>
      </c>
      <c r="AW296" s="14" t="s">
        <v>34</v>
      </c>
      <c r="AX296" s="14" t="s">
        <v>77</v>
      </c>
      <c r="AY296" s="248" t="s">
        <v>156</v>
      </c>
    </row>
    <row r="297" s="1" customFormat="1" ht="25.5" customHeight="1">
      <c r="B297" s="213"/>
      <c r="C297" s="214" t="s">
        <v>519</v>
      </c>
      <c r="D297" s="214" t="s">
        <v>159</v>
      </c>
      <c r="E297" s="215" t="s">
        <v>493</v>
      </c>
      <c r="F297" s="216" t="s">
        <v>494</v>
      </c>
      <c r="G297" s="217" t="s">
        <v>280</v>
      </c>
      <c r="H297" s="218">
        <v>56</v>
      </c>
      <c r="I297" s="219"/>
      <c r="J297" s="220">
        <f>ROUND(I297*H297,2)</f>
        <v>0</v>
      </c>
      <c r="K297" s="216" t="s">
        <v>163</v>
      </c>
      <c r="L297" s="47"/>
      <c r="M297" s="221" t="s">
        <v>5</v>
      </c>
      <c r="N297" s="222" t="s">
        <v>41</v>
      </c>
      <c r="O297" s="48"/>
      <c r="P297" s="223">
        <f>O297*H297</f>
        <v>0</v>
      </c>
      <c r="Q297" s="223">
        <v>0.32400000000000001</v>
      </c>
      <c r="R297" s="223">
        <f>Q297*H297</f>
        <v>18.144000000000002</v>
      </c>
      <c r="S297" s="223">
        <v>0</v>
      </c>
      <c r="T297" s="224">
        <f>S297*H297</f>
        <v>0</v>
      </c>
      <c r="AR297" s="25" t="s">
        <v>169</v>
      </c>
      <c r="AT297" s="25" t="s">
        <v>159</v>
      </c>
      <c r="AU297" s="25" t="s">
        <v>79</v>
      </c>
      <c r="AY297" s="25" t="s">
        <v>156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25" t="s">
        <v>77</v>
      </c>
      <c r="BK297" s="225">
        <f>ROUND(I297*H297,2)</f>
        <v>0</v>
      </c>
      <c r="BL297" s="25" t="s">
        <v>169</v>
      </c>
      <c r="BM297" s="25" t="s">
        <v>495</v>
      </c>
    </row>
    <row r="298" s="1" customFormat="1" ht="25.5" customHeight="1">
      <c r="B298" s="213"/>
      <c r="C298" s="214" t="s">
        <v>524</v>
      </c>
      <c r="D298" s="214" t="s">
        <v>159</v>
      </c>
      <c r="E298" s="215" t="s">
        <v>497</v>
      </c>
      <c r="F298" s="216" t="s">
        <v>498</v>
      </c>
      <c r="G298" s="217" t="s">
        <v>280</v>
      </c>
      <c r="H298" s="218">
        <v>348</v>
      </c>
      <c r="I298" s="219"/>
      <c r="J298" s="220">
        <f>ROUND(I298*H298,2)</f>
        <v>0</v>
      </c>
      <c r="K298" s="216" t="s">
        <v>163</v>
      </c>
      <c r="L298" s="47"/>
      <c r="M298" s="221" t="s">
        <v>5</v>
      </c>
      <c r="N298" s="222" t="s">
        <v>41</v>
      </c>
      <c r="O298" s="48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AR298" s="25" t="s">
        <v>169</v>
      </c>
      <c r="AT298" s="25" t="s">
        <v>159</v>
      </c>
      <c r="AU298" s="25" t="s">
        <v>79</v>
      </c>
      <c r="AY298" s="25" t="s">
        <v>156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25" t="s">
        <v>77</v>
      </c>
      <c r="BK298" s="225">
        <f>ROUND(I298*H298,2)</f>
        <v>0</v>
      </c>
      <c r="BL298" s="25" t="s">
        <v>169</v>
      </c>
      <c r="BM298" s="25" t="s">
        <v>499</v>
      </c>
    </row>
    <row r="299" s="12" customFormat="1">
      <c r="B299" s="231"/>
      <c r="D299" s="232" t="s">
        <v>242</v>
      </c>
      <c r="E299" s="233" t="s">
        <v>5</v>
      </c>
      <c r="F299" s="234" t="s">
        <v>500</v>
      </c>
      <c r="H299" s="233" t="s">
        <v>5</v>
      </c>
      <c r="I299" s="235"/>
      <c r="L299" s="231"/>
      <c r="M299" s="236"/>
      <c r="N299" s="237"/>
      <c r="O299" s="237"/>
      <c r="P299" s="237"/>
      <c r="Q299" s="237"/>
      <c r="R299" s="237"/>
      <c r="S299" s="237"/>
      <c r="T299" s="238"/>
      <c r="AT299" s="233" t="s">
        <v>242</v>
      </c>
      <c r="AU299" s="233" t="s">
        <v>79</v>
      </c>
      <c r="AV299" s="12" t="s">
        <v>77</v>
      </c>
      <c r="AW299" s="12" t="s">
        <v>34</v>
      </c>
      <c r="AX299" s="12" t="s">
        <v>70</v>
      </c>
      <c r="AY299" s="233" t="s">
        <v>156</v>
      </c>
    </row>
    <row r="300" s="12" customFormat="1">
      <c r="B300" s="231"/>
      <c r="D300" s="232" t="s">
        <v>242</v>
      </c>
      <c r="E300" s="233" t="s">
        <v>5</v>
      </c>
      <c r="F300" s="234" t="s">
        <v>639</v>
      </c>
      <c r="H300" s="233" t="s">
        <v>5</v>
      </c>
      <c r="I300" s="235"/>
      <c r="L300" s="231"/>
      <c r="M300" s="236"/>
      <c r="N300" s="237"/>
      <c r="O300" s="237"/>
      <c r="P300" s="237"/>
      <c r="Q300" s="237"/>
      <c r="R300" s="237"/>
      <c r="S300" s="237"/>
      <c r="T300" s="238"/>
      <c r="AT300" s="233" t="s">
        <v>242</v>
      </c>
      <c r="AU300" s="233" t="s">
        <v>79</v>
      </c>
      <c r="AV300" s="12" t="s">
        <v>77</v>
      </c>
      <c r="AW300" s="12" t="s">
        <v>34</v>
      </c>
      <c r="AX300" s="12" t="s">
        <v>70</v>
      </c>
      <c r="AY300" s="233" t="s">
        <v>156</v>
      </c>
    </row>
    <row r="301" s="13" customFormat="1">
      <c r="B301" s="239"/>
      <c r="D301" s="232" t="s">
        <v>242</v>
      </c>
      <c r="E301" s="240" t="s">
        <v>5</v>
      </c>
      <c r="F301" s="241" t="s">
        <v>640</v>
      </c>
      <c r="H301" s="242">
        <v>96</v>
      </c>
      <c r="I301" s="243"/>
      <c r="L301" s="239"/>
      <c r="M301" s="244"/>
      <c r="N301" s="245"/>
      <c r="O301" s="245"/>
      <c r="P301" s="245"/>
      <c r="Q301" s="245"/>
      <c r="R301" s="245"/>
      <c r="S301" s="245"/>
      <c r="T301" s="246"/>
      <c r="AT301" s="240" t="s">
        <v>242</v>
      </c>
      <c r="AU301" s="240" t="s">
        <v>79</v>
      </c>
      <c r="AV301" s="13" t="s">
        <v>79</v>
      </c>
      <c r="AW301" s="13" t="s">
        <v>34</v>
      </c>
      <c r="AX301" s="13" t="s">
        <v>70</v>
      </c>
      <c r="AY301" s="240" t="s">
        <v>156</v>
      </c>
    </row>
    <row r="302" s="12" customFormat="1">
      <c r="B302" s="231"/>
      <c r="D302" s="232" t="s">
        <v>242</v>
      </c>
      <c r="E302" s="233" t="s">
        <v>5</v>
      </c>
      <c r="F302" s="234" t="s">
        <v>641</v>
      </c>
      <c r="H302" s="233" t="s">
        <v>5</v>
      </c>
      <c r="I302" s="235"/>
      <c r="L302" s="231"/>
      <c r="M302" s="236"/>
      <c r="N302" s="237"/>
      <c r="O302" s="237"/>
      <c r="P302" s="237"/>
      <c r="Q302" s="237"/>
      <c r="R302" s="237"/>
      <c r="S302" s="237"/>
      <c r="T302" s="238"/>
      <c r="AT302" s="233" t="s">
        <v>242</v>
      </c>
      <c r="AU302" s="233" t="s">
        <v>79</v>
      </c>
      <c r="AV302" s="12" t="s">
        <v>77</v>
      </c>
      <c r="AW302" s="12" t="s">
        <v>34</v>
      </c>
      <c r="AX302" s="12" t="s">
        <v>70</v>
      </c>
      <c r="AY302" s="233" t="s">
        <v>156</v>
      </c>
    </row>
    <row r="303" s="13" customFormat="1">
      <c r="B303" s="239"/>
      <c r="D303" s="232" t="s">
        <v>242</v>
      </c>
      <c r="E303" s="240" t="s">
        <v>5</v>
      </c>
      <c r="F303" s="241" t="s">
        <v>651</v>
      </c>
      <c r="H303" s="242">
        <v>76</v>
      </c>
      <c r="I303" s="243"/>
      <c r="L303" s="239"/>
      <c r="M303" s="244"/>
      <c r="N303" s="245"/>
      <c r="O303" s="245"/>
      <c r="P303" s="245"/>
      <c r="Q303" s="245"/>
      <c r="R303" s="245"/>
      <c r="S303" s="245"/>
      <c r="T303" s="246"/>
      <c r="AT303" s="240" t="s">
        <v>242</v>
      </c>
      <c r="AU303" s="240" t="s">
        <v>79</v>
      </c>
      <c r="AV303" s="13" t="s">
        <v>79</v>
      </c>
      <c r="AW303" s="13" t="s">
        <v>34</v>
      </c>
      <c r="AX303" s="13" t="s">
        <v>70</v>
      </c>
      <c r="AY303" s="240" t="s">
        <v>156</v>
      </c>
    </row>
    <row r="304" s="12" customFormat="1">
      <c r="B304" s="231"/>
      <c r="D304" s="232" t="s">
        <v>242</v>
      </c>
      <c r="E304" s="233" t="s">
        <v>5</v>
      </c>
      <c r="F304" s="234" t="s">
        <v>476</v>
      </c>
      <c r="H304" s="233" t="s">
        <v>5</v>
      </c>
      <c r="I304" s="235"/>
      <c r="L304" s="231"/>
      <c r="M304" s="236"/>
      <c r="N304" s="237"/>
      <c r="O304" s="237"/>
      <c r="P304" s="237"/>
      <c r="Q304" s="237"/>
      <c r="R304" s="237"/>
      <c r="S304" s="237"/>
      <c r="T304" s="238"/>
      <c r="AT304" s="233" t="s">
        <v>242</v>
      </c>
      <c r="AU304" s="233" t="s">
        <v>79</v>
      </c>
      <c r="AV304" s="12" t="s">
        <v>77</v>
      </c>
      <c r="AW304" s="12" t="s">
        <v>34</v>
      </c>
      <c r="AX304" s="12" t="s">
        <v>70</v>
      </c>
      <c r="AY304" s="233" t="s">
        <v>156</v>
      </c>
    </row>
    <row r="305" s="13" customFormat="1">
      <c r="B305" s="239"/>
      <c r="D305" s="232" t="s">
        <v>242</v>
      </c>
      <c r="E305" s="240" t="s">
        <v>5</v>
      </c>
      <c r="F305" s="241" t="s">
        <v>651</v>
      </c>
      <c r="H305" s="242">
        <v>76</v>
      </c>
      <c r="I305" s="243"/>
      <c r="L305" s="239"/>
      <c r="M305" s="244"/>
      <c r="N305" s="245"/>
      <c r="O305" s="245"/>
      <c r="P305" s="245"/>
      <c r="Q305" s="245"/>
      <c r="R305" s="245"/>
      <c r="S305" s="245"/>
      <c r="T305" s="246"/>
      <c r="AT305" s="240" t="s">
        <v>242</v>
      </c>
      <c r="AU305" s="240" t="s">
        <v>79</v>
      </c>
      <c r="AV305" s="13" t="s">
        <v>79</v>
      </c>
      <c r="AW305" s="13" t="s">
        <v>34</v>
      </c>
      <c r="AX305" s="13" t="s">
        <v>70</v>
      </c>
      <c r="AY305" s="240" t="s">
        <v>156</v>
      </c>
    </row>
    <row r="306" s="12" customFormat="1">
      <c r="B306" s="231"/>
      <c r="D306" s="232" t="s">
        <v>242</v>
      </c>
      <c r="E306" s="233" t="s">
        <v>5</v>
      </c>
      <c r="F306" s="234" t="s">
        <v>772</v>
      </c>
      <c r="H306" s="233" t="s">
        <v>5</v>
      </c>
      <c r="I306" s="235"/>
      <c r="L306" s="231"/>
      <c r="M306" s="236"/>
      <c r="N306" s="237"/>
      <c r="O306" s="237"/>
      <c r="P306" s="237"/>
      <c r="Q306" s="237"/>
      <c r="R306" s="237"/>
      <c r="S306" s="237"/>
      <c r="T306" s="238"/>
      <c r="AT306" s="233" t="s">
        <v>242</v>
      </c>
      <c r="AU306" s="233" t="s">
        <v>79</v>
      </c>
      <c r="AV306" s="12" t="s">
        <v>77</v>
      </c>
      <c r="AW306" s="12" t="s">
        <v>34</v>
      </c>
      <c r="AX306" s="12" t="s">
        <v>70</v>
      </c>
      <c r="AY306" s="233" t="s">
        <v>156</v>
      </c>
    </row>
    <row r="307" s="13" customFormat="1">
      <c r="B307" s="239"/>
      <c r="D307" s="232" t="s">
        <v>242</v>
      </c>
      <c r="E307" s="240" t="s">
        <v>5</v>
      </c>
      <c r="F307" s="241" t="s">
        <v>773</v>
      </c>
      <c r="H307" s="242">
        <v>100</v>
      </c>
      <c r="I307" s="243"/>
      <c r="L307" s="239"/>
      <c r="M307" s="244"/>
      <c r="N307" s="245"/>
      <c r="O307" s="245"/>
      <c r="P307" s="245"/>
      <c r="Q307" s="245"/>
      <c r="R307" s="245"/>
      <c r="S307" s="245"/>
      <c r="T307" s="246"/>
      <c r="AT307" s="240" t="s">
        <v>242</v>
      </c>
      <c r="AU307" s="240" t="s">
        <v>79</v>
      </c>
      <c r="AV307" s="13" t="s">
        <v>79</v>
      </c>
      <c r="AW307" s="13" t="s">
        <v>34</v>
      </c>
      <c r="AX307" s="13" t="s">
        <v>70</v>
      </c>
      <c r="AY307" s="240" t="s">
        <v>156</v>
      </c>
    </row>
    <row r="308" s="14" customFormat="1">
      <c r="B308" s="247"/>
      <c r="D308" s="232" t="s">
        <v>242</v>
      </c>
      <c r="E308" s="248" t="s">
        <v>5</v>
      </c>
      <c r="F308" s="249" t="s">
        <v>249</v>
      </c>
      <c r="H308" s="250">
        <v>348</v>
      </c>
      <c r="I308" s="251"/>
      <c r="L308" s="247"/>
      <c r="M308" s="252"/>
      <c r="N308" s="253"/>
      <c r="O308" s="253"/>
      <c r="P308" s="253"/>
      <c r="Q308" s="253"/>
      <c r="R308" s="253"/>
      <c r="S308" s="253"/>
      <c r="T308" s="254"/>
      <c r="AT308" s="248" t="s">
        <v>242</v>
      </c>
      <c r="AU308" s="248" t="s">
        <v>79</v>
      </c>
      <c r="AV308" s="14" t="s">
        <v>169</v>
      </c>
      <c r="AW308" s="14" t="s">
        <v>34</v>
      </c>
      <c r="AX308" s="14" t="s">
        <v>77</v>
      </c>
      <c r="AY308" s="248" t="s">
        <v>156</v>
      </c>
    </row>
    <row r="309" s="1" customFormat="1" ht="25.5" customHeight="1">
      <c r="B309" s="213"/>
      <c r="C309" s="214" t="s">
        <v>530</v>
      </c>
      <c r="D309" s="214" t="s">
        <v>159</v>
      </c>
      <c r="E309" s="215" t="s">
        <v>502</v>
      </c>
      <c r="F309" s="216" t="s">
        <v>503</v>
      </c>
      <c r="G309" s="217" t="s">
        <v>280</v>
      </c>
      <c r="H309" s="218">
        <v>900</v>
      </c>
      <c r="I309" s="219"/>
      <c r="J309" s="220">
        <f>ROUND(I309*H309,2)</f>
        <v>0</v>
      </c>
      <c r="K309" s="216" t="s">
        <v>163</v>
      </c>
      <c r="L309" s="47"/>
      <c r="M309" s="221" t="s">
        <v>5</v>
      </c>
      <c r="N309" s="222" t="s">
        <v>41</v>
      </c>
      <c r="O309" s="48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AR309" s="25" t="s">
        <v>169</v>
      </c>
      <c r="AT309" s="25" t="s">
        <v>159</v>
      </c>
      <c r="AU309" s="25" t="s">
        <v>79</v>
      </c>
      <c r="AY309" s="25" t="s">
        <v>156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25" t="s">
        <v>77</v>
      </c>
      <c r="BK309" s="225">
        <f>ROUND(I309*H309,2)</f>
        <v>0</v>
      </c>
      <c r="BL309" s="25" t="s">
        <v>169</v>
      </c>
      <c r="BM309" s="25" t="s">
        <v>504</v>
      </c>
    </row>
    <row r="310" s="12" customFormat="1">
      <c r="B310" s="231"/>
      <c r="D310" s="232" t="s">
        <v>242</v>
      </c>
      <c r="E310" s="233" t="s">
        <v>5</v>
      </c>
      <c r="F310" s="234" t="s">
        <v>775</v>
      </c>
      <c r="H310" s="233" t="s">
        <v>5</v>
      </c>
      <c r="I310" s="235"/>
      <c r="L310" s="231"/>
      <c r="M310" s="236"/>
      <c r="N310" s="237"/>
      <c r="O310" s="237"/>
      <c r="P310" s="237"/>
      <c r="Q310" s="237"/>
      <c r="R310" s="237"/>
      <c r="S310" s="237"/>
      <c r="T310" s="238"/>
      <c r="AT310" s="233" t="s">
        <v>242</v>
      </c>
      <c r="AU310" s="233" t="s">
        <v>79</v>
      </c>
      <c r="AV310" s="12" t="s">
        <v>77</v>
      </c>
      <c r="AW310" s="12" t="s">
        <v>34</v>
      </c>
      <c r="AX310" s="12" t="s">
        <v>70</v>
      </c>
      <c r="AY310" s="233" t="s">
        <v>156</v>
      </c>
    </row>
    <row r="311" s="13" customFormat="1">
      <c r="B311" s="239"/>
      <c r="D311" s="232" t="s">
        <v>242</v>
      </c>
      <c r="E311" s="240" t="s">
        <v>5</v>
      </c>
      <c r="F311" s="241" t="s">
        <v>776</v>
      </c>
      <c r="H311" s="242">
        <v>450</v>
      </c>
      <c r="I311" s="243"/>
      <c r="L311" s="239"/>
      <c r="M311" s="244"/>
      <c r="N311" s="245"/>
      <c r="O311" s="245"/>
      <c r="P311" s="245"/>
      <c r="Q311" s="245"/>
      <c r="R311" s="245"/>
      <c r="S311" s="245"/>
      <c r="T311" s="246"/>
      <c r="AT311" s="240" t="s">
        <v>242</v>
      </c>
      <c r="AU311" s="240" t="s">
        <v>79</v>
      </c>
      <c r="AV311" s="13" t="s">
        <v>79</v>
      </c>
      <c r="AW311" s="13" t="s">
        <v>34</v>
      </c>
      <c r="AX311" s="13" t="s">
        <v>70</v>
      </c>
      <c r="AY311" s="240" t="s">
        <v>156</v>
      </c>
    </row>
    <row r="312" s="12" customFormat="1">
      <c r="B312" s="231"/>
      <c r="D312" s="232" t="s">
        <v>242</v>
      </c>
      <c r="E312" s="233" t="s">
        <v>5</v>
      </c>
      <c r="F312" s="234" t="s">
        <v>777</v>
      </c>
      <c r="H312" s="233" t="s">
        <v>5</v>
      </c>
      <c r="I312" s="235"/>
      <c r="L312" s="231"/>
      <c r="M312" s="236"/>
      <c r="N312" s="237"/>
      <c r="O312" s="237"/>
      <c r="P312" s="237"/>
      <c r="Q312" s="237"/>
      <c r="R312" s="237"/>
      <c r="S312" s="237"/>
      <c r="T312" s="238"/>
      <c r="AT312" s="233" t="s">
        <v>242</v>
      </c>
      <c r="AU312" s="233" t="s">
        <v>79</v>
      </c>
      <c r="AV312" s="12" t="s">
        <v>77</v>
      </c>
      <c r="AW312" s="12" t="s">
        <v>34</v>
      </c>
      <c r="AX312" s="12" t="s">
        <v>70</v>
      </c>
      <c r="AY312" s="233" t="s">
        <v>156</v>
      </c>
    </row>
    <row r="313" s="13" customFormat="1">
      <c r="B313" s="239"/>
      <c r="D313" s="232" t="s">
        <v>242</v>
      </c>
      <c r="E313" s="240" t="s">
        <v>5</v>
      </c>
      <c r="F313" s="241" t="s">
        <v>776</v>
      </c>
      <c r="H313" s="242">
        <v>450</v>
      </c>
      <c r="I313" s="243"/>
      <c r="L313" s="239"/>
      <c r="M313" s="244"/>
      <c r="N313" s="245"/>
      <c r="O313" s="245"/>
      <c r="P313" s="245"/>
      <c r="Q313" s="245"/>
      <c r="R313" s="245"/>
      <c r="S313" s="245"/>
      <c r="T313" s="246"/>
      <c r="AT313" s="240" t="s">
        <v>242</v>
      </c>
      <c r="AU313" s="240" t="s">
        <v>79</v>
      </c>
      <c r="AV313" s="13" t="s">
        <v>79</v>
      </c>
      <c r="AW313" s="13" t="s">
        <v>34</v>
      </c>
      <c r="AX313" s="13" t="s">
        <v>70</v>
      </c>
      <c r="AY313" s="240" t="s">
        <v>156</v>
      </c>
    </row>
    <row r="314" s="14" customFormat="1">
      <c r="B314" s="247"/>
      <c r="D314" s="232" t="s">
        <v>242</v>
      </c>
      <c r="E314" s="248" t="s">
        <v>5</v>
      </c>
      <c r="F314" s="249" t="s">
        <v>249</v>
      </c>
      <c r="H314" s="250">
        <v>900</v>
      </c>
      <c r="I314" s="251"/>
      <c r="L314" s="247"/>
      <c r="M314" s="252"/>
      <c r="N314" s="253"/>
      <c r="O314" s="253"/>
      <c r="P314" s="253"/>
      <c r="Q314" s="253"/>
      <c r="R314" s="253"/>
      <c r="S314" s="253"/>
      <c r="T314" s="254"/>
      <c r="AT314" s="248" t="s">
        <v>242</v>
      </c>
      <c r="AU314" s="248" t="s">
        <v>79</v>
      </c>
      <c r="AV314" s="14" t="s">
        <v>169</v>
      </c>
      <c r="AW314" s="14" t="s">
        <v>34</v>
      </c>
      <c r="AX314" s="14" t="s">
        <v>77</v>
      </c>
      <c r="AY314" s="248" t="s">
        <v>156</v>
      </c>
    </row>
    <row r="315" s="1" customFormat="1" ht="38.25" customHeight="1">
      <c r="B315" s="213"/>
      <c r="C315" s="214" t="s">
        <v>535</v>
      </c>
      <c r="D315" s="214" t="s">
        <v>159</v>
      </c>
      <c r="E315" s="215" t="s">
        <v>510</v>
      </c>
      <c r="F315" s="216" t="s">
        <v>511</v>
      </c>
      <c r="G315" s="217" t="s">
        <v>280</v>
      </c>
      <c r="H315" s="218">
        <v>424</v>
      </c>
      <c r="I315" s="219"/>
      <c r="J315" s="220">
        <f>ROUND(I315*H315,2)</f>
        <v>0</v>
      </c>
      <c r="K315" s="216" t="s">
        <v>163</v>
      </c>
      <c r="L315" s="47"/>
      <c r="M315" s="221" t="s">
        <v>5</v>
      </c>
      <c r="N315" s="222" t="s">
        <v>41</v>
      </c>
      <c r="O315" s="48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AR315" s="25" t="s">
        <v>169</v>
      </c>
      <c r="AT315" s="25" t="s">
        <v>159</v>
      </c>
      <c r="AU315" s="25" t="s">
        <v>79</v>
      </c>
      <c r="AY315" s="25" t="s">
        <v>156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25" t="s">
        <v>77</v>
      </c>
      <c r="BK315" s="225">
        <f>ROUND(I315*H315,2)</f>
        <v>0</v>
      </c>
      <c r="BL315" s="25" t="s">
        <v>169</v>
      </c>
      <c r="BM315" s="25" t="s">
        <v>512</v>
      </c>
    </row>
    <row r="316" s="12" customFormat="1">
      <c r="B316" s="231"/>
      <c r="D316" s="232" t="s">
        <v>242</v>
      </c>
      <c r="E316" s="233" t="s">
        <v>5</v>
      </c>
      <c r="F316" s="234" t="s">
        <v>778</v>
      </c>
      <c r="H316" s="233" t="s">
        <v>5</v>
      </c>
      <c r="I316" s="235"/>
      <c r="L316" s="231"/>
      <c r="M316" s="236"/>
      <c r="N316" s="237"/>
      <c r="O316" s="237"/>
      <c r="P316" s="237"/>
      <c r="Q316" s="237"/>
      <c r="R316" s="237"/>
      <c r="S316" s="237"/>
      <c r="T316" s="238"/>
      <c r="AT316" s="233" t="s">
        <v>242</v>
      </c>
      <c r="AU316" s="233" t="s">
        <v>79</v>
      </c>
      <c r="AV316" s="12" t="s">
        <v>77</v>
      </c>
      <c r="AW316" s="12" t="s">
        <v>34</v>
      </c>
      <c r="AX316" s="12" t="s">
        <v>70</v>
      </c>
      <c r="AY316" s="233" t="s">
        <v>156</v>
      </c>
    </row>
    <row r="317" s="13" customFormat="1">
      <c r="B317" s="239"/>
      <c r="D317" s="232" t="s">
        <v>242</v>
      </c>
      <c r="E317" s="240" t="s">
        <v>5</v>
      </c>
      <c r="F317" s="241" t="s">
        <v>779</v>
      </c>
      <c r="H317" s="242">
        <v>424</v>
      </c>
      <c r="I317" s="243"/>
      <c r="L317" s="239"/>
      <c r="M317" s="244"/>
      <c r="N317" s="245"/>
      <c r="O317" s="245"/>
      <c r="P317" s="245"/>
      <c r="Q317" s="245"/>
      <c r="R317" s="245"/>
      <c r="S317" s="245"/>
      <c r="T317" s="246"/>
      <c r="AT317" s="240" t="s">
        <v>242</v>
      </c>
      <c r="AU317" s="240" t="s">
        <v>79</v>
      </c>
      <c r="AV317" s="13" t="s">
        <v>79</v>
      </c>
      <c r="AW317" s="13" t="s">
        <v>34</v>
      </c>
      <c r="AX317" s="13" t="s">
        <v>70</v>
      </c>
      <c r="AY317" s="240" t="s">
        <v>156</v>
      </c>
    </row>
    <row r="318" s="14" customFormat="1">
      <c r="B318" s="247"/>
      <c r="D318" s="232" t="s">
        <v>242</v>
      </c>
      <c r="E318" s="248" t="s">
        <v>5</v>
      </c>
      <c r="F318" s="249" t="s">
        <v>249</v>
      </c>
      <c r="H318" s="250">
        <v>424</v>
      </c>
      <c r="I318" s="251"/>
      <c r="L318" s="247"/>
      <c r="M318" s="252"/>
      <c r="N318" s="253"/>
      <c r="O318" s="253"/>
      <c r="P318" s="253"/>
      <c r="Q318" s="253"/>
      <c r="R318" s="253"/>
      <c r="S318" s="253"/>
      <c r="T318" s="254"/>
      <c r="AT318" s="248" t="s">
        <v>242</v>
      </c>
      <c r="AU318" s="248" t="s">
        <v>79</v>
      </c>
      <c r="AV318" s="14" t="s">
        <v>169</v>
      </c>
      <c r="AW318" s="14" t="s">
        <v>34</v>
      </c>
      <c r="AX318" s="14" t="s">
        <v>77</v>
      </c>
      <c r="AY318" s="248" t="s">
        <v>156</v>
      </c>
    </row>
    <row r="319" s="1" customFormat="1" ht="25.5" customHeight="1">
      <c r="B319" s="213"/>
      <c r="C319" s="214" t="s">
        <v>540</v>
      </c>
      <c r="D319" s="214" t="s">
        <v>159</v>
      </c>
      <c r="E319" s="215" t="s">
        <v>515</v>
      </c>
      <c r="F319" s="216" t="s">
        <v>516</v>
      </c>
      <c r="G319" s="217" t="s">
        <v>280</v>
      </c>
      <c r="H319" s="218">
        <v>450</v>
      </c>
      <c r="I319" s="219"/>
      <c r="J319" s="220">
        <f>ROUND(I319*H319,2)</f>
        <v>0</v>
      </c>
      <c r="K319" s="216" t="s">
        <v>5</v>
      </c>
      <c r="L319" s="47"/>
      <c r="M319" s="221" t="s">
        <v>5</v>
      </c>
      <c r="N319" s="222" t="s">
        <v>41</v>
      </c>
      <c r="O319" s="48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AR319" s="25" t="s">
        <v>169</v>
      </c>
      <c r="AT319" s="25" t="s">
        <v>159</v>
      </c>
      <c r="AU319" s="25" t="s">
        <v>79</v>
      </c>
      <c r="AY319" s="25" t="s">
        <v>156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25" t="s">
        <v>77</v>
      </c>
      <c r="BK319" s="225">
        <f>ROUND(I319*H319,2)</f>
        <v>0</v>
      </c>
      <c r="BL319" s="25" t="s">
        <v>169</v>
      </c>
      <c r="BM319" s="25" t="s">
        <v>517</v>
      </c>
    </row>
    <row r="320" s="12" customFormat="1">
      <c r="B320" s="231"/>
      <c r="D320" s="232" t="s">
        <v>242</v>
      </c>
      <c r="E320" s="233" t="s">
        <v>5</v>
      </c>
      <c r="F320" s="234" t="s">
        <v>780</v>
      </c>
      <c r="H320" s="233" t="s">
        <v>5</v>
      </c>
      <c r="I320" s="235"/>
      <c r="L320" s="231"/>
      <c r="M320" s="236"/>
      <c r="N320" s="237"/>
      <c r="O320" s="237"/>
      <c r="P320" s="237"/>
      <c r="Q320" s="237"/>
      <c r="R320" s="237"/>
      <c r="S320" s="237"/>
      <c r="T320" s="238"/>
      <c r="AT320" s="233" t="s">
        <v>242</v>
      </c>
      <c r="AU320" s="233" t="s">
        <v>79</v>
      </c>
      <c r="AV320" s="12" t="s">
        <v>77</v>
      </c>
      <c r="AW320" s="12" t="s">
        <v>34</v>
      </c>
      <c r="AX320" s="12" t="s">
        <v>70</v>
      </c>
      <c r="AY320" s="233" t="s">
        <v>156</v>
      </c>
    </row>
    <row r="321" s="13" customFormat="1">
      <c r="B321" s="239"/>
      <c r="D321" s="232" t="s">
        <v>242</v>
      </c>
      <c r="E321" s="240" t="s">
        <v>5</v>
      </c>
      <c r="F321" s="241" t="s">
        <v>776</v>
      </c>
      <c r="H321" s="242">
        <v>450</v>
      </c>
      <c r="I321" s="243"/>
      <c r="L321" s="239"/>
      <c r="M321" s="244"/>
      <c r="N321" s="245"/>
      <c r="O321" s="245"/>
      <c r="P321" s="245"/>
      <c r="Q321" s="245"/>
      <c r="R321" s="245"/>
      <c r="S321" s="245"/>
      <c r="T321" s="246"/>
      <c r="AT321" s="240" t="s">
        <v>242</v>
      </c>
      <c r="AU321" s="240" t="s">
        <v>79</v>
      </c>
      <c r="AV321" s="13" t="s">
        <v>79</v>
      </c>
      <c r="AW321" s="13" t="s">
        <v>34</v>
      </c>
      <c r="AX321" s="13" t="s">
        <v>70</v>
      </c>
      <c r="AY321" s="240" t="s">
        <v>156</v>
      </c>
    </row>
    <row r="322" s="14" customFormat="1">
      <c r="B322" s="247"/>
      <c r="D322" s="232" t="s">
        <v>242</v>
      </c>
      <c r="E322" s="248" t="s">
        <v>5</v>
      </c>
      <c r="F322" s="249" t="s">
        <v>249</v>
      </c>
      <c r="H322" s="250">
        <v>450</v>
      </c>
      <c r="I322" s="251"/>
      <c r="L322" s="247"/>
      <c r="M322" s="252"/>
      <c r="N322" s="253"/>
      <c r="O322" s="253"/>
      <c r="P322" s="253"/>
      <c r="Q322" s="253"/>
      <c r="R322" s="253"/>
      <c r="S322" s="253"/>
      <c r="T322" s="254"/>
      <c r="AT322" s="248" t="s">
        <v>242</v>
      </c>
      <c r="AU322" s="248" t="s">
        <v>79</v>
      </c>
      <c r="AV322" s="14" t="s">
        <v>169</v>
      </c>
      <c r="AW322" s="14" t="s">
        <v>34</v>
      </c>
      <c r="AX322" s="14" t="s">
        <v>77</v>
      </c>
      <c r="AY322" s="248" t="s">
        <v>156</v>
      </c>
    </row>
    <row r="323" s="11" customFormat="1" ht="29.88" customHeight="1">
      <c r="B323" s="200"/>
      <c r="D323" s="201" t="s">
        <v>69</v>
      </c>
      <c r="E323" s="211" t="s">
        <v>275</v>
      </c>
      <c r="F323" s="211" t="s">
        <v>298</v>
      </c>
      <c r="I323" s="203"/>
      <c r="J323" s="212">
        <f>BK323</f>
        <v>0</v>
      </c>
      <c r="L323" s="200"/>
      <c r="M323" s="205"/>
      <c r="N323" s="206"/>
      <c r="O323" s="206"/>
      <c r="P323" s="207">
        <f>SUM(P324:P376)</f>
        <v>0</v>
      </c>
      <c r="Q323" s="206"/>
      <c r="R323" s="207">
        <f>SUM(R324:R376)</f>
        <v>42.336023600000004</v>
      </c>
      <c r="S323" s="206"/>
      <c r="T323" s="208">
        <f>SUM(T324:T376)</f>
        <v>0</v>
      </c>
      <c r="AR323" s="201" t="s">
        <v>77</v>
      </c>
      <c r="AT323" s="209" t="s">
        <v>69</v>
      </c>
      <c r="AU323" s="209" t="s">
        <v>77</v>
      </c>
      <c r="AY323" s="201" t="s">
        <v>156</v>
      </c>
      <c r="BK323" s="210">
        <f>SUM(BK324:BK376)</f>
        <v>0</v>
      </c>
    </row>
    <row r="324" s="1" customFormat="1" ht="25.5" customHeight="1">
      <c r="B324" s="213"/>
      <c r="C324" s="255" t="s">
        <v>544</v>
      </c>
      <c r="D324" s="255" t="s">
        <v>272</v>
      </c>
      <c r="E324" s="256" t="s">
        <v>781</v>
      </c>
      <c r="F324" s="257" t="s">
        <v>782</v>
      </c>
      <c r="G324" s="258" t="s">
        <v>538</v>
      </c>
      <c r="H324" s="259">
        <v>17.544</v>
      </c>
      <c r="I324" s="260"/>
      <c r="J324" s="261">
        <f>ROUND(I324*H324,2)</f>
        <v>0</v>
      </c>
      <c r="K324" s="257" t="s">
        <v>163</v>
      </c>
      <c r="L324" s="262"/>
      <c r="M324" s="263" t="s">
        <v>5</v>
      </c>
      <c r="N324" s="264" t="s">
        <v>41</v>
      </c>
      <c r="O324" s="48"/>
      <c r="P324" s="223">
        <f>O324*H324</f>
        <v>0</v>
      </c>
      <c r="Q324" s="223">
        <v>1.7470000000000001</v>
      </c>
      <c r="R324" s="223">
        <f>Q324*H324</f>
        <v>30.649368000000003</v>
      </c>
      <c r="S324" s="223">
        <v>0</v>
      </c>
      <c r="T324" s="224">
        <f>S324*H324</f>
        <v>0</v>
      </c>
      <c r="AR324" s="25" t="s">
        <v>275</v>
      </c>
      <c r="AT324" s="25" t="s">
        <v>272</v>
      </c>
      <c r="AU324" s="25" t="s">
        <v>79</v>
      </c>
      <c r="AY324" s="25" t="s">
        <v>156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25" t="s">
        <v>77</v>
      </c>
      <c r="BK324" s="225">
        <f>ROUND(I324*H324,2)</f>
        <v>0</v>
      </c>
      <c r="BL324" s="25" t="s">
        <v>169</v>
      </c>
      <c r="BM324" s="25" t="s">
        <v>783</v>
      </c>
    </row>
    <row r="325" s="12" customFormat="1">
      <c r="B325" s="231"/>
      <c r="D325" s="232" t="s">
        <v>242</v>
      </c>
      <c r="E325" s="233" t="s">
        <v>5</v>
      </c>
      <c r="F325" s="234" t="s">
        <v>784</v>
      </c>
      <c r="H325" s="233" t="s">
        <v>5</v>
      </c>
      <c r="I325" s="235"/>
      <c r="L325" s="231"/>
      <c r="M325" s="236"/>
      <c r="N325" s="237"/>
      <c r="O325" s="237"/>
      <c r="P325" s="237"/>
      <c r="Q325" s="237"/>
      <c r="R325" s="237"/>
      <c r="S325" s="237"/>
      <c r="T325" s="238"/>
      <c r="AT325" s="233" t="s">
        <v>242</v>
      </c>
      <c r="AU325" s="233" t="s">
        <v>79</v>
      </c>
      <c r="AV325" s="12" t="s">
        <v>77</v>
      </c>
      <c r="AW325" s="12" t="s">
        <v>34</v>
      </c>
      <c r="AX325" s="12" t="s">
        <v>70</v>
      </c>
      <c r="AY325" s="233" t="s">
        <v>156</v>
      </c>
    </row>
    <row r="326" s="13" customFormat="1">
      <c r="B326" s="239"/>
      <c r="D326" s="232" t="s">
        <v>242</v>
      </c>
      <c r="E326" s="240" t="s">
        <v>5</v>
      </c>
      <c r="F326" s="241" t="s">
        <v>785</v>
      </c>
      <c r="H326" s="242">
        <v>13.055999999999999</v>
      </c>
      <c r="I326" s="243"/>
      <c r="L326" s="239"/>
      <c r="M326" s="244"/>
      <c r="N326" s="245"/>
      <c r="O326" s="245"/>
      <c r="P326" s="245"/>
      <c r="Q326" s="245"/>
      <c r="R326" s="245"/>
      <c r="S326" s="245"/>
      <c r="T326" s="246"/>
      <c r="AT326" s="240" t="s">
        <v>242</v>
      </c>
      <c r="AU326" s="240" t="s">
        <v>79</v>
      </c>
      <c r="AV326" s="13" t="s">
        <v>79</v>
      </c>
      <c r="AW326" s="13" t="s">
        <v>34</v>
      </c>
      <c r="AX326" s="13" t="s">
        <v>70</v>
      </c>
      <c r="AY326" s="240" t="s">
        <v>156</v>
      </c>
    </row>
    <row r="327" s="12" customFormat="1">
      <c r="B327" s="231"/>
      <c r="D327" s="232" t="s">
        <v>242</v>
      </c>
      <c r="E327" s="233" t="s">
        <v>5</v>
      </c>
      <c r="F327" s="234" t="s">
        <v>786</v>
      </c>
      <c r="H327" s="233" t="s">
        <v>5</v>
      </c>
      <c r="I327" s="235"/>
      <c r="L327" s="231"/>
      <c r="M327" s="236"/>
      <c r="N327" s="237"/>
      <c r="O327" s="237"/>
      <c r="P327" s="237"/>
      <c r="Q327" s="237"/>
      <c r="R327" s="237"/>
      <c r="S327" s="237"/>
      <c r="T327" s="238"/>
      <c r="AT327" s="233" t="s">
        <v>242</v>
      </c>
      <c r="AU327" s="233" t="s">
        <v>79</v>
      </c>
      <c r="AV327" s="12" t="s">
        <v>77</v>
      </c>
      <c r="AW327" s="12" t="s">
        <v>34</v>
      </c>
      <c r="AX327" s="12" t="s">
        <v>70</v>
      </c>
      <c r="AY327" s="233" t="s">
        <v>156</v>
      </c>
    </row>
    <row r="328" s="13" customFormat="1">
      <c r="B328" s="239"/>
      <c r="D328" s="232" t="s">
        <v>242</v>
      </c>
      <c r="E328" s="240" t="s">
        <v>5</v>
      </c>
      <c r="F328" s="241" t="s">
        <v>787</v>
      </c>
      <c r="H328" s="242">
        <v>4.4880000000000004</v>
      </c>
      <c r="I328" s="243"/>
      <c r="L328" s="239"/>
      <c r="M328" s="244"/>
      <c r="N328" s="245"/>
      <c r="O328" s="245"/>
      <c r="P328" s="245"/>
      <c r="Q328" s="245"/>
      <c r="R328" s="245"/>
      <c r="S328" s="245"/>
      <c r="T328" s="246"/>
      <c r="AT328" s="240" t="s">
        <v>242</v>
      </c>
      <c r="AU328" s="240" t="s">
        <v>79</v>
      </c>
      <c r="AV328" s="13" t="s">
        <v>79</v>
      </c>
      <c r="AW328" s="13" t="s">
        <v>34</v>
      </c>
      <c r="AX328" s="13" t="s">
        <v>70</v>
      </c>
      <c r="AY328" s="240" t="s">
        <v>156</v>
      </c>
    </row>
    <row r="329" s="14" customFormat="1">
      <c r="B329" s="247"/>
      <c r="D329" s="232" t="s">
        <v>242</v>
      </c>
      <c r="E329" s="248" t="s">
        <v>5</v>
      </c>
      <c r="F329" s="249" t="s">
        <v>249</v>
      </c>
      <c r="H329" s="250">
        <v>17.544</v>
      </c>
      <c r="I329" s="251"/>
      <c r="L329" s="247"/>
      <c r="M329" s="252"/>
      <c r="N329" s="253"/>
      <c r="O329" s="253"/>
      <c r="P329" s="253"/>
      <c r="Q329" s="253"/>
      <c r="R329" s="253"/>
      <c r="S329" s="253"/>
      <c r="T329" s="254"/>
      <c r="AT329" s="248" t="s">
        <v>242</v>
      </c>
      <c r="AU329" s="248" t="s">
        <v>79</v>
      </c>
      <c r="AV329" s="14" t="s">
        <v>169</v>
      </c>
      <c r="AW329" s="14" t="s">
        <v>34</v>
      </c>
      <c r="AX329" s="14" t="s">
        <v>77</v>
      </c>
      <c r="AY329" s="248" t="s">
        <v>156</v>
      </c>
    </row>
    <row r="330" s="1" customFormat="1" ht="38.25" customHeight="1">
      <c r="B330" s="213"/>
      <c r="C330" s="214" t="s">
        <v>551</v>
      </c>
      <c r="D330" s="214" t="s">
        <v>159</v>
      </c>
      <c r="E330" s="215" t="s">
        <v>788</v>
      </c>
      <c r="F330" s="216" t="s">
        <v>789</v>
      </c>
      <c r="G330" s="217" t="s">
        <v>302</v>
      </c>
      <c r="H330" s="218">
        <v>43</v>
      </c>
      <c r="I330" s="219"/>
      <c r="J330" s="220">
        <f>ROUND(I330*H330,2)</f>
        <v>0</v>
      </c>
      <c r="K330" s="216" t="s">
        <v>163</v>
      </c>
      <c r="L330" s="47"/>
      <c r="M330" s="221" t="s">
        <v>5</v>
      </c>
      <c r="N330" s="222" t="s">
        <v>41</v>
      </c>
      <c r="O330" s="48"/>
      <c r="P330" s="223">
        <f>O330*H330</f>
        <v>0</v>
      </c>
      <c r="Q330" s="223">
        <v>1.0000000000000001E-05</v>
      </c>
      <c r="R330" s="223">
        <f>Q330*H330</f>
        <v>0.00043000000000000004</v>
      </c>
      <c r="S330" s="223">
        <v>0</v>
      </c>
      <c r="T330" s="224">
        <f>S330*H330</f>
        <v>0</v>
      </c>
      <c r="AR330" s="25" t="s">
        <v>169</v>
      </c>
      <c r="AT330" s="25" t="s">
        <v>159</v>
      </c>
      <c r="AU330" s="25" t="s">
        <v>79</v>
      </c>
      <c r="AY330" s="25" t="s">
        <v>156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25" t="s">
        <v>77</v>
      </c>
      <c r="BK330" s="225">
        <f>ROUND(I330*H330,2)</f>
        <v>0</v>
      </c>
      <c r="BL330" s="25" t="s">
        <v>169</v>
      </c>
      <c r="BM330" s="25" t="s">
        <v>790</v>
      </c>
    </row>
    <row r="331" s="12" customFormat="1">
      <c r="B331" s="231"/>
      <c r="D331" s="232" t="s">
        <v>242</v>
      </c>
      <c r="E331" s="233" t="s">
        <v>5</v>
      </c>
      <c r="F331" s="234" t="s">
        <v>784</v>
      </c>
      <c r="H331" s="233" t="s">
        <v>5</v>
      </c>
      <c r="I331" s="235"/>
      <c r="L331" s="231"/>
      <c r="M331" s="236"/>
      <c r="N331" s="237"/>
      <c r="O331" s="237"/>
      <c r="P331" s="237"/>
      <c r="Q331" s="237"/>
      <c r="R331" s="237"/>
      <c r="S331" s="237"/>
      <c r="T331" s="238"/>
      <c r="AT331" s="233" t="s">
        <v>242</v>
      </c>
      <c r="AU331" s="233" t="s">
        <v>79</v>
      </c>
      <c r="AV331" s="12" t="s">
        <v>77</v>
      </c>
      <c r="AW331" s="12" t="s">
        <v>34</v>
      </c>
      <c r="AX331" s="12" t="s">
        <v>70</v>
      </c>
      <c r="AY331" s="233" t="s">
        <v>156</v>
      </c>
    </row>
    <row r="332" s="13" customFormat="1">
      <c r="B332" s="239"/>
      <c r="D332" s="232" t="s">
        <v>242</v>
      </c>
      <c r="E332" s="240" t="s">
        <v>5</v>
      </c>
      <c r="F332" s="241" t="s">
        <v>509</v>
      </c>
      <c r="H332" s="242">
        <v>32</v>
      </c>
      <c r="I332" s="243"/>
      <c r="L332" s="239"/>
      <c r="M332" s="244"/>
      <c r="N332" s="245"/>
      <c r="O332" s="245"/>
      <c r="P332" s="245"/>
      <c r="Q332" s="245"/>
      <c r="R332" s="245"/>
      <c r="S332" s="245"/>
      <c r="T332" s="246"/>
      <c r="AT332" s="240" t="s">
        <v>242</v>
      </c>
      <c r="AU332" s="240" t="s">
        <v>79</v>
      </c>
      <c r="AV332" s="13" t="s">
        <v>79</v>
      </c>
      <c r="AW332" s="13" t="s">
        <v>34</v>
      </c>
      <c r="AX332" s="13" t="s">
        <v>70</v>
      </c>
      <c r="AY332" s="240" t="s">
        <v>156</v>
      </c>
    </row>
    <row r="333" s="12" customFormat="1">
      <c r="B333" s="231"/>
      <c r="D333" s="232" t="s">
        <v>242</v>
      </c>
      <c r="E333" s="233" t="s">
        <v>5</v>
      </c>
      <c r="F333" s="234" t="s">
        <v>791</v>
      </c>
      <c r="H333" s="233" t="s">
        <v>5</v>
      </c>
      <c r="I333" s="235"/>
      <c r="L333" s="231"/>
      <c r="M333" s="236"/>
      <c r="N333" s="237"/>
      <c r="O333" s="237"/>
      <c r="P333" s="237"/>
      <c r="Q333" s="237"/>
      <c r="R333" s="237"/>
      <c r="S333" s="237"/>
      <c r="T333" s="238"/>
      <c r="AT333" s="233" t="s">
        <v>242</v>
      </c>
      <c r="AU333" s="233" t="s">
        <v>79</v>
      </c>
      <c r="AV333" s="12" t="s">
        <v>77</v>
      </c>
      <c r="AW333" s="12" t="s">
        <v>34</v>
      </c>
      <c r="AX333" s="12" t="s">
        <v>70</v>
      </c>
      <c r="AY333" s="233" t="s">
        <v>156</v>
      </c>
    </row>
    <row r="334" s="13" customFormat="1">
      <c r="B334" s="239"/>
      <c r="D334" s="232" t="s">
        <v>242</v>
      </c>
      <c r="E334" s="240" t="s">
        <v>5</v>
      </c>
      <c r="F334" s="241" t="s">
        <v>188</v>
      </c>
      <c r="H334" s="242">
        <v>11</v>
      </c>
      <c r="I334" s="243"/>
      <c r="L334" s="239"/>
      <c r="M334" s="244"/>
      <c r="N334" s="245"/>
      <c r="O334" s="245"/>
      <c r="P334" s="245"/>
      <c r="Q334" s="245"/>
      <c r="R334" s="245"/>
      <c r="S334" s="245"/>
      <c r="T334" s="246"/>
      <c r="AT334" s="240" t="s">
        <v>242</v>
      </c>
      <c r="AU334" s="240" t="s">
        <v>79</v>
      </c>
      <c r="AV334" s="13" t="s">
        <v>79</v>
      </c>
      <c r="AW334" s="13" t="s">
        <v>34</v>
      </c>
      <c r="AX334" s="13" t="s">
        <v>70</v>
      </c>
      <c r="AY334" s="240" t="s">
        <v>156</v>
      </c>
    </row>
    <row r="335" s="14" customFormat="1">
      <c r="B335" s="247"/>
      <c r="D335" s="232" t="s">
        <v>242</v>
      </c>
      <c r="E335" s="248" t="s">
        <v>5</v>
      </c>
      <c r="F335" s="249" t="s">
        <v>249</v>
      </c>
      <c r="H335" s="250">
        <v>43</v>
      </c>
      <c r="I335" s="251"/>
      <c r="L335" s="247"/>
      <c r="M335" s="252"/>
      <c r="N335" s="253"/>
      <c r="O335" s="253"/>
      <c r="P335" s="253"/>
      <c r="Q335" s="253"/>
      <c r="R335" s="253"/>
      <c r="S335" s="253"/>
      <c r="T335" s="254"/>
      <c r="AT335" s="248" t="s">
        <v>242</v>
      </c>
      <c r="AU335" s="248" t="s">
        <v>79</v>
      </c>
      <c r="AV335" s="14" t="s">
        <v>169</v>
      </c>
      <c r="AW335" s="14" t="s">
        <v>34</v>
      </c>
      <c r="AX335" s="14" t="s">
        <v>77</v>
      </c>
      <c r="AY335" s="248" t="s">
        <v>156</v>
      </c>
    </row>
    <row r="336" s="1" customFormat="1" ht="25.5" customHeight="1">
      <c r="B336" s="213"/>
      <c r="C336" s="214" t="s">
        <v>556</v>
      </c>
      <c r="D336" s="214" t="s">
        <v>159</v>
      </c>
      <c r="E336" s="215" t="s">
        <v>792</v>
      </c>
      <c r="F336" s="216" t="s">
        <v>793</v>
      </c>
      <c r="G336" s="217" t="s">
        <v>302</v>
      </c>
      <c r="H336" s="218">
        <v>3</v>
      </c>
      <c r="I336" s="219"/>
      <c r="J336" s="220">
        <f>ROUND(I336*H336,2)</f>
        <v>0</v>
      </c>
      <c r="K336" s="216" t="s">
        <v>163</v>
      </c>
      <c r="L336" s="47"/>
      <c r="M336" s="221" t="s">
        <v>5</v>
      </c>
      <c r="N336" s="222" t="s">
        <v>41</v>
      </c>
      <c r="O336" s="48"/>
      <c r="P336" s="223">
        <f>O336*H336</f>
        <v>0</v>
      </c>
      <c r="Q336" s="223">
        <v>1.0000000000000001E-05</v>
      </c>
      <c r="R336" s="223">
        <f>Q336*H336</f>
        <v>3.0000000000000004E-05</v>
      </c>
      <c r="S336" s="223">
        <v>0</v>
      </c>
      <c r="T336" s="224">
        <f>S336*H336</f>
        <v>0</v>
      </c>
      <c r="AR336" s="25" t="s">
        <v>169</v>
      </c>
      <c r="AT336" s="25" t="s">
        <v>159</v>
      </c>
      <c r="AU336" s="25" t="s">
        <v>79</v>
      </c>
      <c r="AY336" s="25" t="s">
        <v>156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25" t="s">
        <v>77</v>
      </c>
      <c r="BK336" s="225">
        <f>ROUND(I336*H336,2)</f>
        <v>0</v>
      </c>
      <c r="BL336" s="25" t="s">
        <v>169</v>
      </c>
      <c r="BM336" s="25" t="s">
        <v>794</v>
      </c>
    </row>
    <row r="337" s="12" customFormat="1">
      <c r="B337" s="231"/>
      <c r="D337" s="232" t="s">
        <v>242</v>
      </c>
      <c r="E337" s="233" t="s">
        <v>5</v>
      </c>
      <c r="F337" s="234" t="s">
        <v>708</v>
      </c>
      <c r="H337" s="233" t="s">
        <v>5</v>
      </c>
      <c r="I337" s="235"/>
      <c r="L337" s="231"/>
      <c r="M337" s="236"/>
      <c r="N337" s="237"/>
      <c r="O337" s="237"/>
      <c r="P337" s="237"/>
      <c r="Q337" s="237"/>
      <c r="R337" s="237"/>
      <c r="S337" s="237"/>
      <c r="T337" s="238"/>
      <c r="AT337" s="233" t="s">
        <v>242</v>
      </c>
      <c r="AU337" s="233" t="s">
        <v>79</v>
      </c>
      <c r="AV337" s="12" t="s">
        <v>77</v>
      </c>
      <c r="AW337" s="12" t="s">
        <v>34</v>
      </c>
      <c r="AX337" s="12" t="s">
        <v>70</v>
      </c>
      <c r="AY337" s="233" t="s">
        <v>156</v>
      </c>
    </row>
    <row r="338" s="13" customFormat="1">
      <c r="B338" s="239"/>
      <c r="D338" s="232" t="s">
        <v>242</v>
      </c>
      <c r="E338" s="240" t="s">
        <v>5</v>
      </c>
      <c r="F338" s="241" t="s">
        <v>93</v>
      </c>
      <c r="H338" s="242">
        <v>3</v>
      </c>
      <c r="I338" s="243"/>
      <c r="L338" s="239"/>
      <c r="M338" s="244"/>
      <c r="N338" s="245"/>
      <c r="O338" s="245"/>
      <c r="P338" s="245"/>
      <c r="Q338" s="245"/>
      <c r="R338" s="245"/>
      <c r="S338" s="245"/>
      <c r="T338" s="246"/>
      <c r="AT338" s="240" t="s">
        <v>242</v>
      </c>
      <c r="AU338" s="240" t="s">
        <v>79</v>
      </c>
      <c r="AV338" s="13" t="s">
        <v>79</v>
      </c>
      <c r="AW338" s="13" t="s">
        <v>34</v>
      </c>
      <c r="AX338" s="13" t="s">
        <v>70</v>
      </c>
      <c r="AY338" s="240" t="s">
        <v>156</v>
      </c>
    </row>
    <row r="339" s="14" customFormat="1">
      <c r="B339" s="247"/>
      <c r="D339" s="232" t="s">
        <v>242</v>
      </c>
      <c r="E339" s="248" t="s">
        <v>5</v>
      </c>
      <c r="F339" s="249" t="s">
        <v>249</v>
      </c>
      <c r="H339" s="250">
        <v>3</v>
      </c>
      <c r="I339" s="251"/>
      <c r="L339" s="247"/>
      <c r="M339" s="252"/>
      <c r="N339" s="253"/>
      <c r="O339" s="253"/>
      <c r="P339" s="253"/>
      <c r="Q339" s="253"/>
      <c r="R339" s="253"/>
      <c r="S339" s="253"/>
      <c r="T339" s="254"/>
      <c r="AT339" s="248" t="s">
        <v>242</v>
      </c>
      <c r="AU339" s="248" t="s">
        <v>79</v>
      </c>
      <c r="AV339" s="14" t="s">
        <v>169</v>
      </c>
      <c r="AW339" s="14" t="s">
        <v>34</v>
      </c>
      <c r="AX339" s="14" t="s">
        <v>77</v>
      </c>
      <c r="AY339" s="248" t="s">
        <v>156</v>
      </c>
    </row>
    <row r="340" s="1" customFormat="1" ht="16.5" customHeight="1">
      <c r="B340" s="213"/>
      <c r="C340" s="255" t="s">
        <v>561</v>
      </c>
      <c r="D340" s="255" t="s">
        <v>272</v>
      </c>
      <c r="E340" s="256" t="s">
        <v>795</v>
      </c>
      <c r="F340" s="257" t="s">
        <v>796</v>
      </c>
      <c r="G340" s="258" t="s">
        <v>538</v>
      </c>
      <c r="H340" s="259">
        <v>3.0600000000000001</v>
      </c>
      <c r="I340" s="260"/>
      <c r="J340" s="261">
        <f>ROUND(I340*H340,2)</f>
        <v>0</v>
      </c>
      <c r="K340" s="257" t="s">
        <v>163</v>
      </c>
      <c r="L340" s="262"/>
      <c r="M340" s="263" t="s">
        <v>5</v>
      </c>
      <c r="N340" s="264" t="s">
        <v>41</v>
      </c>
      <c r="O340" s="48"/>
      <c r="P340" s="223">
        <f>O340*H340</f>
        <v>0</v>
      </c>
      <c r="Q340" s="223">
        <v>0.0042599999999999999</v>
      </c>
      <c r="R340" s="223">
        <f>Q340*H340</f>
        <v>0.0130356</v>
      </c>
      <c r="S340" s="223">
        <v>0</v>
      </c>
      <c r="T340" s="224">
        <f>S340*H340</f>
        <v>0</v>
      </c>
      <c r="AR340" s="25" t="s">
        <v>275</v>
      </c>
      <c r="AT340" s="25" t="s">
        <v>272</v>
      </c>
      <c r="AU340" s="25" t="s">
        <v>79</v>
      </c>
      <c r="AY340" s="25" t="s">
        <v>156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25" t="s">
        <v>77</v>
      </c>
      <c r="BK340" s="225">
        <f>ROUND(I340*H340,2)</f>
        <v>0</v>
      </c>
      <c r="BL340" s="25" t="s">
        <v>169</v>
      </c>
      <c r="BM340" s="25" t="s">
        <v>797</v>
      </c>
    </row>
    <row r="341" s="12" customFormat="1">
      <c r="B341" s="231"/>
      <c r="D341" s="232" t="s">
        <v>242</v>
      </c>
      <c r="E341" s="233" t="s">
        <v>5</v>
      </c>
      <c r="F341" s="234" t="s">
        <v>708</v>
      </c>
      <c r="H341" s="233" t="s">
        <v>5</v>
      </c>
      <c r="I341" s="235"/>
      <c r="L341" s="231"/>
      <c r="M341" s="236"/>
      <c r="N341" s="237"/>
      <c r="O341" s="237"/>
      <c r="P341" s="237"/>
      <c r="Q341" s="237"/>
      <c r="R341" s="237"/>
      <c r="S341" s="237"/>
      <c r="T341" s="238"/>
      <c r="AT341" s="233" t="s">
        <v>242</v>
      </c>
      <c r="AU341" s="233" t="s">
        <v>79</v>
      </c>
      <c r="AV341" s="12" t="s">
        <v>77</v>
      </c>
      <c r="AW341" s="12" t="s">
        <v>34</v>
      </c>
      <c r="AX341" s="12" t="s">
        <v>70</v>
      </c>
      <c r="AY341" s="233" t="s">
        <v>156</v>
      </c>
    </row>
    <row r="342" s="13" customFormat="1">
      <c r="B342" s="239"/>
      <c r="D342" s="232" t="s">
        <v>242</v>
      </c>
      <c r="E342" s="240" t="s">
        <v>5</v>
      </c>
      <c r="F342" s="241" t="s">
        <v>798</v>
      </c>
      <c r="H342" s="242">
        <v>3.0600000000000001</v>
      </c>
      <c r="I342" s="243"/>
      <c r="L342" s="239"/>
      <c r="M342" s="244"/>
      <c r="N342" s="245"/>
      <c r="O342" s="245"/>
      <c r="P342" s="245"/>
      <c r="Q342" s="245"/>
      <c r="R342" s="245"/>
      <c r="S342" s="245"/>
      <c r="T342" s="246"/>
      <c r="AT342" s="240" t="s">
        <v>242</v>
      </c>
      <c r="AU342" s="240" t="s">
        <v>79</v>
      </c>
      <c r="AV342" s="13" t="s">
        <v>79</v>
      </c>
      <c r="AW342" s="13" t="s">
        <v>34</v>
      </c>
      <c r="AX342" s="13" t="s">
        <v>70</v>
      </c>
      <c r="AY342" s="240" t="s">
        <v>156</v>
      </c>
    </row>
    <row r="343" s="14" customFormat="1">
      <c r="B343" s="247"/>
      <c r="D343" s="232" t="s">
        <v>242</v>
      </c>
      <c r="E343" s="248" t="s">
        <v>5</v>
      </c>
      <c r="F343" s="249" t="s">
        <v>249</v>
      </c>
      <c r="H343" s="250">
        <v>3.0600000000000001</v>
      </c>
      <c r="I343" s="251"/>
      <c r="L343" s="247"/>
      <c r="M343" s="252"/>
      <c r="N343" s="253"/>
      <c r="O343" s="253"/>
      <c r="P343" s="253"/>
      <c r="Q343" s="253"/>
      <c r="R343" s="253"/>
      <c r="S343" s="253"/>
      <c r="T343" s="254"/>
      <c r="AT343" s="248" t="s">
        <v>242</v>
      </c>
      <c r="AU343" s="248" t="s">
        <v>79</v>
      </c>
      <c r="AV343" s="14" t="s">
        <v>169</v>
      </c>
      <c r="AW343" s="14" t="s">
        <v>34</v>
      </c>
      <c r="AX343" s="14" t="s">
        <v>77</v>
      </c>
      <c r="AY343" s="248" t="s">
        <v>156</v>
      </c>
    </row>
    <row r="344" s="1" customFormat="1" ht="25.5" customHeight="1">
      <c r="B344" s="213"/>
      <c r="C344" s="214" t="s">
        <v>565</v>
      </c>
      <c r="D344" s="214" t="s">
        <v>159</v>
      </c>
      <c r="E344" s="215" t="s">
        <v>799</v>
      </c>
      <c r="F344" s="216" t="s">
        <v>800</v>
      </c>
      <c r="G344" s="217" t="s">
        <v>538</v>
      </c>
      <c r="H344" s="218">
        <v>1</v>
      </c>
      <c r="I344" s="219"/>
      <c r="J344" s="220">
        <f>ROUND(I344*H344,2)</f>
        <v>0</v>
      </c>
      <c r="K344" s="216" t="s">
        <v>163</v>
      </c>
      <c r="L344" s="47"/>
      <c r="M344" s="221" t="s">
        <v>5</v>
      </c>
      <c r="N344" s="222" t="s">
        <v>41</v>
      </c>
      <c r="O344" s="48"/>
      <c r="P344" s="223">
        <f>O344*H344</f>
        <v>0</v>
      </c>
      <c r="Q344" s="223">
        <v>1.92726</v>
      </c>
      <c r="R344" s="223">
        <f>Q344*H344</f>
        <v>1.92726</v>
      </c>
      <c r="S344" s="223">
        <v>0</v>
      </c>
      <c r="T344" s="224">
        <f>S344*H344</f>
        <v>0</v>
      </c>
      <c r="AR344" s="25" t="s">
        <v>169</v>
      </c>
      <c r="AT344" s="25" t="s">
        <v>159</v>
      </c>
      <c r="AU344" s="25" t="s">
        <v>79</v>
      </c>
      <c r="AY344" s="25" t="s">
        <v>156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25" t="s">
        <v>77</v>
      </c>
      <c r="BK344" s="225">
        <f>ROUND(I344*H344,2)</f>
        <v>0</v>
      </c>
      <c r="BL344" s="25" t="s">
        <v>169</v>
      </c>
      <c r="BM344" s="25" t="s">
        <v>801</v>
      </c>
    </row>
    <row r="345" s="1" customFormat="1" ht="16.5" customHeight="1">
      <c r="B345" s="213"/>
      <c r="C345" s="255" t="s">
        <v>569</v>
      </c>
      <c r="D345" s="255" t="s">
        <v>272</v>
      </c>
      <c r="E345" s="256" t="s">
        <v>802</v>
      </c>
      <c r="F345" s="257" t="s">
        <v>803</v>
      </c>
      <c r="G345" s="258" t="s">
        <v>538</v>
      </c>
      <c r="H345" s="259">
        <v>1.02</v>
      </c>
      <c r="I345" s="260"/>
      <c r="J345" s="261">
        <f>ROUND(I345*H345,2)</f>
        <v>0</v>
      </c>
      <c r="K345" s="257" t="s">
        <v>163</v>
      </c>
      <c r="L345" s="262"/>
      <c r="M345" s="263" t="s">
        <v>5</v>
      </c>
      <c r="N345" s="264" t="s">
        <v>41</v>
      </c>
      <c r="O345" s="48"/>
      <c r="P345" s="223">
        <f>O345*H345</f>
        <v>0</v>
      </c>
      <c r="Q345" s="223">
        <v>1.8700000000000001</v>
      </c>
      <c r="R345" s="223">
        <f>Q345*H345</f>
        <v>1.9074000000000002</v>
      </c>
      <c r="S345" s="223">
        <v>0</v>
      </c>
      <c r="T345" s="224">
        <f>S345*H345</f>
        <v>0</v>
      </c>
      <c r="AR345" s="25" t="s">
        <v>275</v>
      </c>
      <c r="AT345" s="25" t="s">
        <v>272</v>
      </c>
      <c r="AU345" s="25" t="s">
        <v>79</v>
      </c>
      <c r="AY345" s="25" t="s">
        <v>156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25" t="s">
        <v>77</v>
      </c>
      <c r="BK345" s="225">
        <f>ROUND(I345*H345,2)</f>
        <v>0</v>
      </c>
      <c r="BL345" s="25" t="s">
        <v>169</v>
      </c>
      <c r="BM345" s="25" t="s">
        <v>804</v>
      </c>
    </row>
    <row r="346" s="13" customFormat="1">
      <c r="B346" s="239"/>
      <c r="D346" s="232" t="s">
        <v>242</v>
      </c>
      <c r="E346" s="240" t="s">
        <v>5</v>
      </c>
      <c r="F346" s="241" t="s">
        <v>805</v>
      </c>
      <c r="H346" s="242">
        <v>1.02</v>
      </c>
      <c r="I346" s="243"/>
      <c r="L346" s="239"/>
      <c r="M346" s="244"/>
      <c r="N346" s="245"/>
      <c r="O346" s="245"/>
      <c r="P346" s="245"/>
      <c r="Q346" s="245"/>
      <c r="R346" s="245"/>
      <c r="S346" s="245"/>
      <c r="T346" s="246"/>
      <c r="AT346" s="240" t="s">
        <v>242</v>
      </c>
      <c r="AU346" s="240" t="s">
        <v>79</v>
      </c>
      <c r="AV346" s="13" t="s">
        <v>79</v>
      </c>
      <c r="AW346" s="13" t="s">
        <v>34</v>
      </c>
      <c r="AX346" s="13" t="s">
        <v>70</v>
      </c>
      <c r="AY346" s="240" t="s">
        <v>156</v>
      </c>
    </row>
    <row r="347" s="14" customFormat="1">
      <c r="B347" s="247"/>
      <c r="D347" s="232" t="s">
        <v>242</v>
      </c>
      <c r="E347" s="248" t="s">
        <v>5</v>
      </c>
      <c r="F347" s="249" t="s">
        <v>249</v>
      </c>
      <c r="H347" s="250">
        <v>1.02</v>
      </c>
      <c r="I347" s="251"/>
      <c r="L347" s="247"/>
      <c r="M347" s="252"/>
      <c r="N347" s="253"/>
      <c r="O347" s="253"/>
      <c r="P347" s="253"/>
      <c r="Q347" s="253"/>
      <c r="R347" s="253"/>
      <c r="S347" s="253"/>
      <c r="T347" s="254"/>
      <c r="AT347" s="248" t="s">
        <v>242</v>
      </c>
      <c r="AU347" s="248" t="s">
        <v>79</v>
      </c>
      <c r="AV347" s="14" t="s">
        <v>169</v>
      </c>
      <c r="AW347" s="14" t="s">
        <v>34</v>
      </c>
      <c r="AX347" s="14" t="s">
        <v>77</v>
      </c>
      <c r="AY347" s="248" t="s">
        <v>156</v>
      </c>
    </row>
    <row r="348" s="1" customFormat="1" ht="16.5" customHeight="1">
      <c r="B348" s="213"/>
      <c r="C348" s="255" t="s">
        <v>575</v>
      </c>
      <c r="D348" s="255" t="s">
        <v>272</v>
      </c>
      <c r="E348" s="256" t="s">
        <v>806</v>
      </c>
      <c r="F348" s="257" t="s">
        <v>807</v>
      </c>
      <c r="G348" s="258" t="s">
        <v>538</v>
      </c>
      <c r="H348" s="259">
        <v>1.02</v>
      </c>
      <c r="I348" s="260"/>
      <c r="J348" s="261">
        <f>ROUND(I348*H348,2)</f>
        <v>0</v>
      </c>
      <c r="K348" s="257" t="s">
        <v>163</v>
      </c>
      <c r="L348" s="262"/>
      <c r="M348" s="263" t="s">
        <v>5</v>
      </c>
      <c r="N348" s="264" t="s">
        <v>41</v>
      </c>
      <c r="O348" s="48"/>
      <c r="P348" s="223">
        <f>O348*H348</f>
        <v>0</v>
      </c>
      <c r="Q348" s="223">
        <v>1</v>
      </c>
      <c r="R348" s="223">
        <f>Q348*H348</f>
        <v>1.02</v>
      </c>
      <c r="S348" s="223">
        <v>0</v>
      </c>
      <c r="T348" s="224">
        <f>S348*H348</f>
        <v>0</v>
      </c>
      <c r="AR348" s="25" t="s">
        <v>275</v>
      </c>
      <c r="AT348" s="25" t="s">
        <v>272</v>
      </c>
      <c r="AU348" s="25" t="s">
        <v>79</v>
      </c>
      <c r="AY348" s="25" t="s">
        <v>156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25" t="s">
        <v>77</v>
      </c>
      <c r="BK348" s="225">
        <f>ROUND(I348*H348,2)</f>
        <v>0</v>
      </c>
      <c r="BL348" s="25" t="s">
        <v>169</v>
      </c>
      <c r="BM348" s="25" t="s">
        <v>808</v>
      </c>
    </row>
    <row r="349" s="13" customFormat="1">
      <c r="B349" s="239"/>
      <c r="D349" s="232" t="s">
        <v>242</v>
      </c>
      <c r="E349" s="240" t="s">
        <v>5</v>
      </c>
      <c r="F349" s="241" t="s">
        <v>805</v>
      </c>
      <c r="H349" s="242">
        <v>1.02</v>
      </c>
      <c r="I349" s="243"/>
      <c r="L349" s="239"/>
      <c r="M349" s="244"/>
      <c r="N349" s="245"/>
      <c r="O349" s="245"/>
      <c r="P349" s="245"/>
      <c r="Q349" s="245"/>
      <c r="R349" s="245"/>
      <c r="S349" s="245"/>
      <c r="T349" s="246"/>
      <c r="AT349" s="240" t="s">
        <v>242</v>
      </c>
      <c r="AU349" s="240" t="s">
        <v>79</v>
      </c>
      <c r="AV349" s="13" t="s">
        <v>79</v>
      </c>
      <c r="AW349" s="13" t="s">
        <v>34</v>
      </c>
      <c r="AX349" s="13" t="s">
        <v>70</v>
      </c>
      <c r="AY349" s="240" t="s">
        <v>156</v>
      </c>
    </row>
    <row r="350" s="14" customFormat="1">
      <c r="B350" s="247"/>
      <c r="D350" s="232" t="s">
        <v>242</v>
      </c>
      <c r="E350" s="248" t="s">
        <v>5</v>
      </c>
      <c r="F350" s="249" t="s">
        <v>249</v>
      </c>
      <c r="H350" s="250">
        <v>1.02</v>
      </c>
      <c r="I350" s="251"/>
      <c r="L350" s="247"/>
      <c r="M350" s="252"/>
      <c r="N350" s="253"/>
      <c r="O350" s="253"/>
      <c r="P350" s="253"/>
      <c r="Q350" s="253"/>
      <c r="R350" s="253"/>
      <c r="S350" s="253"/>
      <c r="T350" s="254"/>
      <c r="AT350" s="248" t="s">
        <v>242</v>
      </c>
      <c r="AU350" s="248" t="s">
        <v>79</v>
      </c>
      <c r="AV350" s="14" t="s">
        <v>169</v>
      </c>
      <c r="AW350" s="14" t="s">
        <v>34</v>
      </c>
      <c r="AX350" s="14" t="s">
        <v>77</v>
      </c>
      <c r="AY350" s="248" t="s">
        <v>156</v>
      </c>
    </row>
    <row r="351" s="1" customFormat="1" ht="16.5" customHeight="1">
      <c r="B351" s="213"/>
      <c r="C351" s="255" t="s">
        <v>549</v>
      </c>
      <c r="D351" s="255" t="s">
        <v>272</v>
      </c>
      <c r="E351" s="256" t="s">
        <v>809</v>
      </c>
      <c r="F351" s="257" t="s">
        <v>810</v>
      </c>
      <c r="G351" s="258" t="s">
        <v>538</v>
      </c>
      <c r="H351" s="259">
        <v>1.02</v>
      </c>
      <c r="I351" s="260"/>
      <c r="J351" s="261">
        <f>ROUND(I351*H351,2)</f>
        <v>0</v>
      </c>
      <c r="K351" s="257" t="s">
        <v>163</v>
      </c>
      <c r="L351" s="262"/>
      <c r="M351" s="263" t="s">
        <v>5</v>
      </c>
      <c r="N351" s="264" t="s">
        <v>41</v>
      </c>
      <c r="O351" s="48"/>
      <c r="P351" s="223">
        <f>O351*H351</f>
        <v>0</v>
      </c>
      <c r="Q351" s="223">
        <v>0.5</v>
      </c>
      <c r="R351" s="223">
        <f>Q351*H351</f>
        <v>0.51000000000000001</v>
      </c>
      <c r="S351" s="223">
        <v>0</v>
      </c>
      <c r="T351" s="224">
        <f>S351*H351</f>
        <v>0</v>
      </c>
      <c r="AR351" s="25" t="s">
        <v>275</v>
      </c>
      <c r="AT351" s="25" t="s">
        <v>272</v>
      </c>
      <c r="AU351" s="25" t="s">
        <v>79</v>
      </c>
      <c r="AY351" s="25" t="s">
        <v>156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25" t="s">
        <v>77</v>
      </c>
      <c r="BK351" s="225">
        <f>ROUND(I351*H351,2)</f>
        <v>0</v>
      </c>
      <c r="BL351" s="25" t="s">
        <v>169</v>
      </c>
      <c r="BM351" s="25" t="s">
        <v>811</v>
      </c>
    </row>
    <row r="352" s="13" customFormat="1">
      <c r="B352" s="239"/>
      <c r="D352" s="232" t="s">
        <v>242</v>
      </c>
      <c r="E352" s="240" t="s">
        <v>5</v>
      </c>
      <c r="F352" s="241" t="s">
        <v>805</v>
      </c>
      <c r="H352" s="242">
        <v>1.02</v>
      </c>
      <c r="I352" s="243"/>
      <c r="L352" s="239"/>
      <c r="M352" s="244"/>
      <c r="N352" s="245"/>
      <c r="O352" s="245"/>
      <c r="P352" s="245"/>
      <c r="Q352" s="245"/>
      <c r="R352" s="245"/>
      <c r="S352" s="245"/>
      <c r="T352" s="246"/>
      <c r="AT352" s="240" t="s">
        <v>242</v>
      </c>
      <c r="AU352" s="240" t="s">
        <v>79</v>
      </c>
      <c r="AV352" s="13" t="s">
        <v>79</v>
      </c>
      <c r="AW352" s="13" t="s">
        <v>34</v>
      </c>
      <c r="AX352" s="13" t="s">
        <v>70</v>
      </c>
      <c r="AY352" s="240" t="s">
        <v>156</v>
      </c>
    </row>
    <row r="353" s="14" customFormat="1">
      <c r="B353" s="247"/>
      <c r="D353" s="232" t="s">
        <v>242</v>
      </c>
      <c r="E353" s="248" t="s">
        <v>5</v>
      </c>
      <c r="F353" s="249" t="s">
        <v>249</v>
      </c>
      <c r="H353" s="250">
        <v>1.02</v>
      </c>
      <c r="I353" s="251"/>
      <c r="L353" s="247"/>
      <c r="M353" s="252"/>
      <c r="N353" s="253"/>
      <c r="O353" s="253"/>
      <c r="P353" s="253"/>
      <c r="Q353" s="253"/>
      <c r="R353" s="253"/>
      <c r="S353" s="253"/>
      <c r="T353" s="254"/>
      <c r="AT353" s="248" t="s">
        <v>242</v>
      </c>
      <c r="AU353" s="248" t="s">
        <v>79</v>
      </c>
      <c r="AV353" s="14" t="s">
        <v>169</v>
      </c>
      <c r="AW353" s="14" t="s">
        <v>34</v>
      </c>
      <c r="AX353" s="14" t="s">
        <v>77</v>
      </c>
      <c r="AY353" s="248" t="s">
        <v>156</v>
      </c>
    </row>
    <row r="354" s="1" customFormat="1" ht="16.5" customHeight="1">
      <c r="B354" s="213"/>
      <c r="C354" s="255" t="s">
        <v>584</v>
      </c>
      <c r="D354" s="255" t="s">
        <v>272</v>
      </c>
      <c r="E354" s="256" t="s">
        <v>812</v>
      </c>
      <c r="F354" s="257" t="s">
        <v>813</v>
      </c>
      <c r="G354" s="258" t="s">
        <v>538</v>
      </c>
      <c r="H354" s="259">
        <v>1.02</v>
      </c>
      <c r="I354" s="260"/>
      <c r="J354" s="261">
        <f>ROUND(I354*H354,2)</f>
        <v>0</v>
      </c>
      <c r="K354" s="257" t="s">
        <v>163</v>
      </c>
      <c r="L354" s="262"/>
      <c r="M354" s="263" t="s">
        <v>5</v>
      </c>
      <c r="N354" s="264" t="s">
        <v>41</v>
      </c>
      <c r="O354" s="48"/>
      <c r="P354" s="223">
        <f>O354*H354</f>
        <v>0</v>
      </c>
      <c r="Q354" s="223">
        <v>0.25</v>
      </c>
      <c r="R354" s="223">
        <f>Q354*H354</f>
        <v>0.255</v>
      </c>
      <c r="S354" s="223">
        <v>0</v>
      </c>
      <c r="T354" s="224">
        <f>S354*H354</f>
        <v>0</v>
      </c>
      <c r="AR354" s="25" t="s">
        <v>275</v>
      </c>
      <c r="AT354" s="25" t="s">
        <v>272</v>
      </c>
      <c r="AU354" s="25" t="s">
        <v>79</v>
      </c>
      <c r="AY354" s="25" t="s">
        <v>156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25" t="s">
        <v>77</v>
      </c>
      <c r="BK354" s="225">
        <f>ROUND(I354*H354,2)</f>
        <v>0</v>
      </c>
      <c r="BL354" s="25" t="s">
        <v>169</v>
      </c>
      <c r="BM354" s="25" t="s">
        <v>814</v>
      </c>
    </row>
    <row r="355" s="13" customFormat="1">
      <c r="B355" s="239"/>
      <c r="D355" s="232" t="s">
        <v>242</v>
      </c>
      <c r="E355" s="240" t="s">
        <v>5</v>
      </c>
      <c r="F355" s="241" t="s">
        <v>805</v>
      </c>
      <c r="H355" s="242">
        <v>1.02</v>
      </c>
      <c r="I355" s="243"/>
      <c r="L355" s="239"/>
      <c r="M355" s="244"/>
      <c r="N355" s="245"/>
      <c r="O355" s="245"/>
      <c r="P355" s="245"/>
      <c r="Q355" s="245"/>
      <c r="R355" s="245"/>
      <c r="S355" s="245"/>
      <c r="T355" s="246"/>
      <c r="AT355" s="240" t="s">
        <v>242</v>
      </c>
      <c r="AU355" s="240" t="s">
        <v>79</v>
      </c>
      <c r="AV355" s="13" t="s">
        <v>79</v>
      </c>
      <c r="AW355" s="13" t="s">
        <v>34</v>
      </c>
      <c r="AX355" s="13" t="s">
        <v>70</v>
      </c>
      <c r="AY355" s="240" t="s">
        <v>156</v>
      </c>
    </row>
    <row r="356" s="14" customFormat="1">
      <c r="B356" s="247"/>
      <c r="D356" s="232" t="s">
        <v>242</v>
      </c>
      <c r="E356" s="248" t="s">
        <v>5</v>
      </c>
      <c r="F356" s="249" t="s">
        <v>249</v>
      </c>
      <c r="H356" s="250">
        <v>1.02</v>
      </c>
      <c r="I356" s="251"/>
      <c r="L356" s="247"/>
      <c r="M356" s="252"/>
      <c r="N356" s="253"/>
      <c r="O356" s="253"/>
      <c r="P356" s="253"/>
      <c r="Q356" s="253"/>
      <c r="R356" s="253"/>
      <c r="S356" s="253"/>
      <c r="T356" s="254"/>
      <c r="AT356" s="248" t="s">
        <v>242</v>
      </c>
      <c r="AU356" s="248" t="s">
        <v>79</v>
      </c>
      <c r="AV356" s="14" t="s">
        <v>169</v>
      </c>
      <c r="AW356" s="14" t="s">
        <v>34</v>
      </c>
      <c r="AX356" s="14" t="s">
        <v>77</v>
      </c>
      <c r="AY356" s="248" t="s">
        <v>156</v>
      </c>
    </row>
    <row r="357" s="1" customFormat="1" ht="16.5" customHeight="1">
      <c r="B357" s="213"/>
      <c r="C357" s="255" t="s">
        <v>588</v>
      </c>
      <c r="D357" s="255" t="s">
        <v>272</v>
      </c>
      <c r="E357" s="256" t="s">
        <v>815</v>
      </c>
      <c r="F357" s="257" t="s">
        <v>816</v>
      </c>
      <c r="G357" s="258" t="s">
        <v>538</v>
      </c>
      <c r="H357" s="259">
        <v>1.02</v>
      </c>
      <c r="I357" s="260"/>
      <c r="J357" s="261">
        <f>ROUND(I357*H357,2)</f>
        <v>0</v>
      </c>
      <c r="K357" s="257" t="s">
        <v>163</v>
      </c>
      <c r="L357" s="262"/>
      <c r="M357" s="263" t="s">
        <v>5</v>
      </c>
      <c r="N357" s="264" t="s">
        <v>41</v>
      </c>
      <c r="O357" s="48"/>
      <c r="P357" s="223">
        <f>O357*H357</f>
        <v>0</v>
      </c>
      <c r="Q357" s="223">
        <v>0.54800000000000004</v>
      </c>
      <c r="R357" s="223">
        <f>Q357*H357</f>
        <v>0.55896000000000001</v>
      </c>
      <c r="S357" s="223">
        <v>0</v>
      </c>
      <c r="T357" s="224">
        <f>S357*H357</f>
        <v>0</v>
      </c>
      <c r="AR357" s="25" t="s">
        <v>275</v>
      </c>
      <c r="AT357" s="25" t="s">
        <v>272</v>
      </c>
      <c r="AU357" s="25" t="s">
        <v>79</v>
      </c>
      <c r="AY357" s="25" t="s">
        <v>156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25" t="s">
        <v>77</v>
      </c>
      <c r="BK357" s="225">
        <f>ROUND(I357*H357,2)</f>
        <v>0</v>
      </c>
      <c r="BL357" s="25" t="s">
        <v>169</v>
      </c>
      <c r="BM357" s="25" t="s">
        <v>817</v>
      </c>
    </row>
    <row r="358" s="13" customFormat="1">
      <c r="B358" s="239"/>
      <c r="D358" s="232" t="s">
        <v>242</v>
      </c>
      <c r="E358" s="240" t="s">
        <v>5</v>
      </c>
      <c r="F358" s="241" t="s">
        <v>805</v>
      </c>
      <c r="H358" s="242">
        <v>1.02</v>
      </c>
      <c r="I358" s="243"/>
      <c r="L358" s="239"/>
      <c r="M358" s="244"/>
      <c r="N358" s="245"/>
      <c r="O358" s="245"/>
      <c r="P358" s="245"/>
      <c r="Q358" s="245"/>
      <c r="R358" s="245"/>
      <c r="S358" s="245"/>
      <c r="T358" s="246"/>
      <c r="AT358" s="240" t="s">
        <v>242</v>
      </c>
      <c r="AU358" s="240" t="s">
        <v>79</v>
      </c>
      <c r="AV358" s="13" t="s">
        <v>79</v>
      </c>
      <c r="AW358" s="13" t="s">
        <v>34</v>
      </c>
      <c r="AX358" s="13" t="s">
        <v>70</v>
      </c>
      <c r="AY358" s="240" t="s">
        <v>156</v>
      </c>
    </row>
    <row r="359" s="14" customFormat="1">
      <c r="B359" s="247"/>
      <c r="D359" s="232" t="s">
        <v>242</v>
      </c>
      <c r="E359" s="248" t="s">
        <v>5</v>
      </c>
      <c r="F359" s="249" t="s">
        <v>249</v>
      </c>
      <c r="H359" s="250">
        <v>1.02</v>
      </c>
      <c r="I359" s="251"/>
      <c r="L359" s="247"/>
      <c r="M359" s="252"/>
      <c r="N359" s="253"/>
      <c r="O359" s="253"/>
      <c r="P359" s="253"/>
      <c r="Q359" s="253"/>
      <c r="R359" s="253"/>
      <c r="S359" s="253"/>
      <c r="T359" s="254"/>
      <c r="AT359" s="248" t="s">
        <v>242</v>
      </c>
      <c r="AU359" s="248" t="s">
        <v>79</v>
      </c>
      <c r="AV359" s="14" t="s">
        <v>169</v>
      </c>
      <c r="AW359" s="14" t="s">
        <v>34</v>
      </c>
      <c r="AX359" s="14" t="s">
        <v>77</v>
      </c>
      <c r="AY359" s="248" t="s">
        <v>156</v>
      </c>
    </row>
    <row r="360" s="1" customFormat="1" ht="16.5" customHeight="1">
      <c r="B360" s="213"/>
      <c r="C360" s="255" t="s">
        <v>592</v>
      </c>
      <c r="D360" s="255" t="s">
        <v>272</v>
      </c>
      <c r="E360" s="256" t="s">
        <v>818</v>
      </c>
      <c r="F360" s="257" t="s">
        <v>819</v>
      </c>
      <c r="G360" s="258" t="s">
        <v>538</v>
      </c>
      <c r="H360" s="259">
        <v>1.02</v>
      </c>
      <c r="I360" s="260"/>
      <c r="J360" s="261">
        <f>ROUND(I360*H360,2)</f>
        <v>0</v>
      </c>
      <c r="K360" s="257" t="s">
        <v>163</v>
      </c>
      <c r="L360" s="262"/>
      <c r="M360" s="263" t="s">
        <v>5</v>
      </c>
      <c r="N360" s="264" t="s">
        <v>41</v>
      </c>
      <c r="O360" s="48"/>
      <c r="P360" s="223">
        <f>O360*H360</f>
        <v>0</v>
      </c>
      <c r="Q360" s="223">
        <v>0.039</v>
      </c>
      <c r="R360" s="223">
        <f>Q360*H360</f>
        <v>0.039780000000000003</v>
      </c>
      <c r="S360" s="223">
        <v>0</v>
      </c>
      <c r="T360" s="224">
        <f>S360*H360</f>
        <v>0</v>
      </c>
      <c r="AR360" s="25" t="s">
        <v>275</v>
      </c>
      <c r="AT360" s="25" t="s">
        <v>272</v>
      </c>
      <c r="AU360" s="25" t="s">
        <v>79</v>
      </c>
      <c r="AY360" s="25" t="s">
        <v>156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25" t="s">
        <v>77</v>
      </c>
      <c r="BK360" s="225">
        <f>ROUND(I360*H360,2)</f>
        <v>0</v>
      </c>
      <c r="BL360" s="25" t="s">
        <v>169</v>
      </c>
      <c r="BM360" s="25" t="s">
        <v>820</v>
      </c>
    </row>
    <row r="361" s="13" customFormat="1">
      <c r="B361" s="239"/>
      <c r="D361" s="232" t="s">
        <v>242</v>
      </c>
      <c r="E361" s="240" t="s">
        <v>5</v>
      </c>
      <c r="F361" s="241" t="s">
        <v>805</v>
      </c>
      <c r="H361" s="242">
        <v>1.02</v>
      </c>
      <c r="I361" s="243"/>
      <c r="L361" s="239"/>
      <c r="M361" s="244"/>
      <c r="N361" s="245"/>
      <c r="O361" s="245"/>
      <c r="P361" s="245"/>
      <c r="Q361" s="245"/>
      <c r="R361" s="245"/>
      <c r="S361" s="245"/>
      <c r="T361" s="246"/>
      <c r="AT361" s="240" t="s">
        <v>242</v>
      </c>
      <c r="AU361" s="240" t="s">
        <v>79</v>
      </c>
      <c r="AV361" s="13" t="s">
        <v>79</v>
      </c>
      <c r="AW361" s="13" t="s">
        <v>34</v>
      </c>
      <c r="AX361" s="13" t="s">
        <v>70</v>
      </c>
      <c r="AY361" s="240" t="s">
        <v>156</v>
      </c>
    </row>
    <row r="362" s="14" customFormat="1">
      <c r="B362" s="247"/>
      <c r="D362" s="232" t="s">
        <v>242</v>
      </c>
      <c r="E362" s="248" t="s">
        <v>5</v>
      </c>
      <c r="F362" s="249" t="s">
        <v>249</v>
      </c>
      <c r="H362" s="250">
        <v>1.02</v>
      </c>
      <c r="I362" s="251"/>
      <c r="L362" s="247"/>
      <c r="M362" s="252"/>
      <c r="N362" s="253"/>
      <c r="O362" s="253"/>
      <c r="P362" s="253"/>
      <c r="Q362" s="253"/>
      <c r="R362" s="253"/>
      <c r="S362" s="253"/>
      <c r="T362" s="254"/>
      <c r="AT362" s="248" t="s">
        <v>242</v>
      </c>
      <c r="AU362" s="248" t="s">
        <v>79</v>
      </c>
      <c r="AV362" s="14" t="s">
        <v>169</v>
      </c>
      <c r="AW362" s="14" t="s">
        <v>34</v>
      </c>
      <c r="AX362" s="14" t="s">
        <v>77</v>
      </c>
      <c r="AY362" s="248" t="s">
        <v>156</v>
      </c>
    </row>
    <row r="363" s="1" customFormat="1" ht="16.5" customHeight="1">
      <c r="B363" s="213"/>
      <c r="C363" s="255" t="s">
        <v>598</v>
      </c>
      <c r="D363" s="255" t="s">
        <v>272</v>
      </c>
      <c r="E363" s="256" t="s">
        <v>821</v>
      </c>
      <c r="F363" s="257" t="s">
        <v>822</v>
      </c>
      <c r="G363" s="258" t="s">
        <v>538</v>
      </c>
      <c r="H363" s="259">
        <v>1.02</v>
      </c>
      <c r="I363" s="260"/>
      <c r="J363" s="261">
        <f>ROUND(I363*H363,2)</f>
        <v>0</v>
      </c>
      <c r="K363" s="257" t="s">
        <v>163</v>
      </c>
      <c r="L363" s="262"/>
      <c r="M363" s="263" t="s">
        <v>5</v>
      </c>
      <c r="N363" s="264" t="s">
        <v>41</v>
      </c>
      <c r="O363" s="48"/>
      <c r="P363" s="223">
        <f>O363*H363</f>
        <v>0</v>
      </c>
      <c r="Q363" s="223">
        <v>0.050999999999999997</v>
      </c>
      <c r="R363" s="223">
        <f>Q363*H363</f>
        <v>0.052019999999999997</v>
      </c>
      <c r="S363" s="223">
        <v>0</v>
      </c>
      <c r="T363" s="224">
        <f>S363*H363</f>
        <v>0</v>
      </c>
      <c r="AR363" s="25" t="s">
        <v>275</v>
      </c>
      <c r="AT363" s="25" t="s">
        <v>272</v>
      </c>
      <c r="AU363" s="25" t="s">
        <v>79</v>
      </c>
      <c r="AY363" s="25" t="s">
        <v>156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25" t="s">
        <v>77</v>
      </c>
      <c r="BK363" s="225">
        <f>ROUND(I363*H363,2)</f>
        <v>0</v>
      </c>
      <c r="BL363" s="25" t="s">
        <v>169</v>
      </c>
      <c r="BM363" s="25" t="s">
        <v>823</v>
      </c>
    </row>
    <row r="364" s="13" customFormat="1">
      <c r="B364" s="239"/>
      <c r="D364" s="232" t="s">
        <v>242</v>
      </c>
      <c r="E364" s="240" t="s">
        <v>5</v>
      </c>
      <c r="F364" s="241" t="s">
        <v>805</v>
      </c>
      <c r="H364" s="242">
        <v>1.02</v>
      </c>
      <c r="I364" s="243"/>
      <c r="L364" s="239"/>
      <c r="M364" s="244"/>
      <c r="N364" s="245"/>
      <c r="O364" s="245"/>
      <c r="P364" s="245"/>
      <c r="Q364" s="245"/>
      <c r="R364" s="245"/>
      <c r="S364" s="245"/>
      <c r="T364" s="246"/>
      <c r="AT364" s="240" t="s">
        <v>242</v>
      </c>
      <c r="AU364" s="240" t="s">
        <v>79</v>
      </c>
      <c r="AV364" s="13" t="s">
        <v>79</v>
      </c>
      <c r="AW364" s="13" t="s">
        <v>34</v>
      </c>
      <c r="AX364" s="13" t="s">
        <v>70</v>
      </c>
      <c r="AY364" s="240" t="s">
        <v>156</v>
      </c>
    </row>
    <row r="365" s="14" customFormat="1">
      <c r="B365" s="247"/>
      <c r="D365" s="232" t="s">
        <v>242</v>
      </c>
      <c r="E365" s="248" t="s">
        <v>5</v>
      </c>
      <c r="F365" s="249" t="s">
        <v>249</v>
      </c>
      <c r="H365" s="250">
        <v>1.02</v>
      </c>
      <c r="I365" s="251"/>
      <c r="L365" s="247"/>
      <c r="M365" s="252"/>
      <c r="N365" s="253"/>
      <c r="O365" s="253"/>
      <c r="P365" s="253"/>
      <c r="Q365" s="253"/>
      <c r="R365" s="253"/>
      <c r="S365" s="253"/>
      <c r="T365" s="254"/>
      <c r="AT365" s="248" t="s">
        <v>242</v>
      </c>
      <c r="AU365" s="248" t="s">
        <v>79</v>
      </c>
      <c r="AV365" s="14" t="s">
        <v>169</v>
      </c>
      <c r="AW365" s="14" t="s">
        <v>34</v>
      </c>
      <c r="AX365" s="14" t="s">
        <v>77</v>
      </c>
      <c r="AY365" s="248" t="s">
        <v>156</v>
      </c>
    </row>
    <row r="366" s="1" customFormat="1" ht="16.5" customHeight="1">
      <c r="B366" s="213"/>
      <c r="C366" s="255" t="s">
        <v>610</v>
      </c>
      <c r="D366" s="255" t="s">
        <v>272</v>
      </c>
      <c r="E366" s="256" t="s">
        <v>824</v>
      </c>
      <c r="F366" s="257" t="s">
        <v>825</v>
      </c>
      <c r="G366" s="258" t="s">
        <v>538</v>
      </c>
      <c r="H366" s="259">
        <v>1.02</v>
      </c>
      <c r="I366" s="260"/>
      <c r="J366" s="261">
        <f>ROUND(I366*H366,2)</f>
        <v>0</v>
      </c>
      <c r="K366" s="257" t="s">
        <v>163</v>
      </c>
      <c r="L366" s="262"/>
      <c r="M366" s="263" t="s">
        <v>5</v>
      </c>
      <c r="N366" s="264" t="s">
        <v>41</v>
      </c>
      <c r="O366" s="48"/>
      <c r="P366" s="223">
        <f>O366*H366</f>
        <v>0</v>
      </c>
      <c r="Q366" s="223">
        <v>0.16500000000000001</v>
      </c>
      <c r="R366" s="223">
        <f>Q366*H366</f>
        <v>0.16830000000000001</v>
      </c>
      <c r="S366" s="223">
        <v>0</v>
      </c>
      <c r="T366" s="224">
        <f>S366*H366</f>
        <v>0</v>
      </c>
      <c r="AR366" s="25" t="s">
        <v>275</v>
      </c>
      <c r="AT366" s="25" t="s">
        <v>272</v>
      </c>
      <c r="AU366" s="25" t="s">
        <v>79</v>
      </c>
      <c r="AY366" s="25" t="s">
        <v>156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25" t="s">
        <v>77</v>
      </c>
      <c r="BK366" s="225">
        <f>ROUND(I366*H366,2)</f>
        <v>0</v>
      </c>
      <c r="BL366" s="25" t="s">
        <v>169</v>
      </c>
      <c r="BM366" s="25" t="s">
        <v>826</v>
      </c>
    </row>
    <row r="367" s="13" customFormat="1">
      <c r="B367" s="239"/>
      <c r="D367" s="232" t="s">
        <v>242</v>
      </c>
      <c r="E367" s="240" t="s">
        <v>5</v>
      </c>
      <c r="F367" s="241" t="s">
        <v>805</v>
      </c>
      <c r="H367" s="242">
        <v>1.02</v>
      </c>
      <c r="I367" s="243"/>
      <c r="L367" s="239"/>
      <c r="M367" s="244"/>
      <c r="N367" s="245"/>
      <c r="O367" s="245"/>
      <c r="P367" s="245"/>
      <c r="Q367" s="245"/>
      <c r="R367" s="245"/>
      <c r="S367" s="245"/>
      <c r="T367" s="246"/>
      <c r="AT367" s="240" t="s">
        <v>242</v>
      </c>
      <c r="AU367" s="240" t="s">
        <v>79</v>
      </c>
      <c r="AV367" s="13" t="s">
        <v>79</v>
      </c>
      <c r="AW367" s="13" t="s">
        <v>34</v>
      </c>
      <c r="AX367" s="13" t="s">
        <v>70</v>
      </c>
      <c r="AY367" s="240" t="s">
        <v>156</v>
      </c>
    </row>
    <row r="368" s="14" customFormat="1">
      <c r="B368" s="247"/>
      <c r="D368" s="232" t="s">
        <v>242</v>
      </c>
      <c r="E368" s="248" t="s">
        <v>5</v>
      </c>
      <c r="F368" s="249" t="s">
        <v>249</v>
      </c>
      <c r="H368" s="250">
        <v>1.02</v>
      </c>
      <c r="I368" s="251"/>
      <c r="L368" s="247"/>
      <c r="M368" s="252"/>
      <c r="N368" s="253"/>
      <c r="O368" s="253"/>
      <c r="P368" s="253"/>
      <c r="Q368" s="253"/>
      <c r="R368" s="253"/>
      <c r="S368" s="253"/>
      <c r="T368" s="254"/>
      <c r="AT368" s="248" t="s">
        <v>242</v>
      </c>
      <c r="AU368" s="248" t="s">
        <v>79</v>
      </c>
      <c r="AV368" s="14" t="s">
        <v>169</v>
      </c>
      <c r="AW368" s="14" t="s">
        <v>34</v>
      </c>
      <c r="AX368" s="14" t="s">
        <v>77</v>
      </c>
      <c r="AY368" s="248" t="s">
        <v>156</v>
      </c>
    </row>
    <row r="369" s="1" customFormat="1" ht="25.5" customHeight="1">
      <c r="B369" s="213"/>
      <c r="C369" s="214" t="s">
        <v>615</v>
      </c>
      <c r="D369" s="214" t="s">
        <v>159</v>
      </c>
      <c r="E369" s="215" t="s">
        <v>827</v>
      </c>
      <c r="F369" s="216" t="s">
        <v>828</v>
      </c>
      <c r="G369" s="217" t="s">
        <v>538</v>
      </c>
      <c r="H369" s="218">
        <v>2</v>
      </c>
      <c r="I369" s="219"/>
      <c r="J369" s="220">
        <f>ROUND(I369*H369,2)</f>
        <v>0</v>
      </c>
      <c r="K369" s="216" t="s">
        <v>5</v>
      </c>
      <c r="L369" s="47"/>
      <c r="M369" s="221" t="s">
        <v>5</v>
      </c>
      <c r="N369" s="222" t="s">
        <v>41</v>
      </c>
      <c r="O369" s="48"/>
      <c r="P369" s="223">
        <f>O369*H369</f>
        <v>0</v>
      </c>
      <c r="Q369" s="223">
        <v>2.6148799999999999</v>
      </c>
      <c r="R369" s="223">
        <f>Q369*H369</f>
        <v>5.2297599999999997</v>
      </c>
      <c r="S369" s="223">
        <v>0</v>
      </c>
      <c r="T369" s="224">
        <f>S369*H369</f>
        <v>0</v>
      </c>
      <c r="AR369" s="25" t="s">
        <v>169</v>
      </c>
      <c r="AT369" s="25" t="s">
        <v>159</v>
      </c>
      <c r="AU369" s="25" t="s">
        <v>79</v>
      </c>
      <c r="AY369" s="25" t="s">
        <v>156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25" t="s">
        <v>77</v>
      </c>
      <c r="BK369" s="225">
        <f>ROUND(I369*H369,2)</f>
        <v>0</v>
      </c>
      <c r="BL369" s="25" t="s">
        <v>169</v>
      </c>
      <c r="BM369" s="25" t="s">
        <v>829</v>
      </c>
    </row>
    <row r="370" s="1" customFormat="1" ht="25.5" customHeight="1">
      <c r="B370" s="213"/>
      <c r="C370" s="214" t="s">
        <v>619</v>
      </c>
      <c r="D370" s="214" t="s">
        <v>159</v>
      </c>
      <c r="E370" s="215" t="s">
        <v>830</v>
      </c>
      <c r="F370" s="216" t="s">
        <v>831</v>
      </c>
      <c r="G370" s="217" t="s">
        <v>538</v>
      </c>
      <c r="H370" s="218">
        <v>1</v>
      </c>
      <c r="I370" s="219"/>
      <c r="J370" s="220">
        <f>ROUND(I370*H370,2)</f>
        <v>0</v>
      </c>
      <c r="K370" s="216" t="s">
        <v>163</v>
      </c>
      <c r="L370" s="47"/>
      <c r="M370" s="221" t="s">
        <v>5</v>
      </c>
      <c r="N370" s="222" t="s">
        <v>41</v>
      </c>
      <c r="O370" s="48"/>
      <c r="P370" s="223">
        <f>O370*H370</f>
        <v>0</v>
      </c>
      <c r="Q370" s="223">
        <v>0.0046800000000000001</v>
      </c>
      <c r="R370" s="223">
        <f>Q370*H370</f>
        <v>0.0046800000000000001</v>
      </c>
      <c r="S370" s="223">
        <v>0</v>
      </c>
      <c r="T370" s="224">
        <f>S370*H370</f>
        <v>0</v>
      </c>
      <c r="AR370" s="25" t="s">
        <v>169</v>
      </c>
      <c r="AT370" s="25" t="s">
        <v>159</v>
      </c>
      <c r="AU370" s="25" t="s">
        <v>79</v>
      </c>
      <c r="AY370" s="25" t="s">
        <v>156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25" t="s">
        <v>77</v>
      </c>
      <c r="BK370" s="225">
        <f>ROUND(I370*H370,2)</f>
        <v>0</v>
      </c>
      <c r="BL370" s="25" t="s">
        <v>169</v>
      </c>
      <c r="BM370" s="25" t="s">
        <v>832</v>
      </c>
    </row>
    <row r="371" s="1" customFormat="1" ht="25.5" customHeight="1">
      <c r="B371" s="213"/>
      <c r="C371" s="214" t="s">
        <v>625</v>
      </c>
      <c r="D371" s="214" t="s">
        <v>159</v>
      </c>
      <c r="E371" s="215" t="s">
        <v>833</v>
      </c>
      <c r="F371" s="216" t="s">
        <v>834</v>
      </c>
      <c r="G371" s="217" t="s">
        <v>240</v>
      </c>
      <c r="H371" s="218">
        <v>43</v>
      </c>
      <c r="I371" s="219"/>
      <c r="J371" s="220">
        <f>ROUND(I371*H371,2)</f>
        <v>0</v>
      </c>
      <c r="K371" s="216" t="s">
        <v>163</v>
      </c>
      <c r="L371" s="47"/>
      <c r="M371" s="221" t="s">
        <v>5</v>
      </c>
      <c r="N371" s="222" t="s">
        <v>41</v>
      </c>
      <c r="O371" s="48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AR371" s="25" t="s">
        <v>169</v>
      </c>
      <c r="AT371" s="25" t="s">
        <v>159</v>
      </c>
      <c r="AU371" s="25" t="s">
        <v>79</v>
      </c>
      <c r="AY371" s="25" t="s">
        <v>156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25" t="s">
        <v>77</v>
      </c>
      <c r="BK371" s="225">
        <f>ROUND(I371*H371,2)</f>
        <v>0</v>
      </c>
      <c r="BL371" s="25" t="s">
        <v>169</v>
      </c>
      <c r="BM371" s="25" t="s">
        <v>835</v>
      </c>
    </row>
    <row r="372" s="12" customFormat="1">
      <c r="B372" s="231"/>
      <c r="D372" s="232" t="s">
        <v>242</v>
      </c>
      <c r="E372" s="233" t="s">
        <v>5</v>
      </c>
      <c r="F372" s="234" t="s">
        <v>836</v>
      </c>
      <c r="H372" s="233" t="s">
        <v>5</v>
      </c>
      <c r="I372" s="235"/>
      <c r="L372" s="231"/>
      <c r="M372" s="236"/>
      <c r="N372" s="237"/>
      <c r="O372" s="237"/>
      <c r="P372" s="237"/>
      <c r="Q372" s="237"/>
      <c r="R372" s="237"/>
      <c r="S372" s="237"/>
      <c r="T372" s="238"/>
      <c r="AT372" s="233" t="s">
        <v>242</v>
      </c>
      <c r="AU372" s="233" t="s">
        <v>79</v>
      </c>
      <c r="AV372" s="12" t="s">
        <v>77</v>
      </c>
      <c r="AW372" s="12" t="s">
        <v>34</v>
      </c>
      <c r="AX372" s="12" t="s">
        <v>70</v>
      </c>
      <c r="AY372" s="233" t="s">
        <v>156</v>
      </c>
    </row>
    <row r="373" s="13" customFormat="1">
      <c r="B373" s="239"/>
      <c r="D373" s="232" t="s">
        <v>242</v>
      </c>
      <c r="E373" s="240" t="s">
        <v>5</v>
      </c>
      <c r="F373" s="241" t="s">
        <v>837</v>
      </c>
      <c r="H373" s="242">
        <v>11</v>
      </c>
      <c r="I373" s="243"/>
      <c r="L373" s="239"/>
      <c r="M373" s="244"/>
      <c r="N373" s="245"/>
      <c r="O373" s="245"/>
      <c r="P373" s="245"/>
      <c r="Q373" s="245"/>
      <c r="R373" s="245"/>
      <c r="S373" s="245"/>
      <c r="T373" s="246"/>
      <c r="AT373" s="240" t="s">
        <v>242</v>
      </c>
      <c r="AU373" s="240" t="s">
        <v>79</v>
      </c>
      <c r="AV373" s="13" t="s">
        <v>79</v>
      </c>
      <c r="AW373" s="13" t="s">
        <v>34</v>
      </c>
      <c r="AX373" s="13" t="s">
        <v>70</v>
      </c>
      <c r="AY373" s="240" t="s">
        <v>156</v>
      </c>
    </row>
    <row r="374" s="12" customFormat="1">
      <c r="B374" s="231"/>
      <c r="D374" s="232" t="s">
        <v>242</v>
      </c>
      <c r="E374" s="233" t="s">
        <v>5</v>
      </c>
      <c r="F374" s="234" t="s">
        <v>838</v>
      </c>
      <c r="H374" s="233" t="s">
        <v>5</v>
      </c>
      <c r="I374" s="235"/>
      <c r="L374" s="231"/>
      <c r="M374" s="236"/>
      <c r="N374" s="237"/>
      <c r="O374" s="237"/>
      <c r="P374" s="237"/>
      <c r="Q374" s="237"/>
      <c r="R374" s="237"/>
      <c r="S374" s="237"/>
      <c r="T374" s="238"/>
      <c r="AT374" s="233" t="s">
        <v>242</v>
      </c>
      <c r="AU374" s="233" t="s">
        <v>79</v>
      </c>
      <c r="AV374" s="12" t="s">
        <v>77</v>
      </c>
      <c r="AW374" s="12" t="s">
        <v>34</v>
      </c>
      <c r="AX374" s="12" t="s">
        <v>70</v>
      </c>
      <c r="AY374" s="233" t="s">
        <v>156</v>
      </c>
    </row>
    <row r="375" s="13" customFormat="1">
      <c r="B375" s="239"/>
      <c r="D375" s="232" t="s">
        <v>242</v>
      </c>
      <c r="E375" s="240" t="s">
        <v>5</v>
      </c>
      <c r="F375" s="241" t="s">
        <v>839</v>
      </c>
      <c r="H375" s="242">
        <v>32</v>
      </c>
      <c r="I375" s="243"/>
      <c r="L375" s="239"/>
      <c r="M375" s="244"/>
      <c r="N375" s="245"/>
      <c r="O375" s="245"/>
      <c r="P375" s="245"/>
      <c r="Q375" s="245"/>
      <c r="R375" s="245"/>
      <c r="S375" s="245"/>
      <c r="T375" s="246"/>
      <c r="AT375" s="240" t="s">
        <v>242</v>
      </c>
      <c r="AU375" s="240" t="s">
        <v>79</v>
      </c>
      <c r="AV375" s="13" t="s">
        <v>79</v>
      </c>
      <c r="AW375" s="13" t="s">
        <v>34</v>
      </c>
      <c r="AX375" s="13" t="s">
        <v>70</v>
      </c>
      <c r="AY375" s="240" t="s">
        <v>156</v>
      </c>
    </row>
    <row r="376" s="14" customFormat="1">
      <c r="B376" s="247"/>
      <c r="D376" s="232" t="s">
        <v>242</v>
      </c>
      <c r="E376" s="248" t="s">
        <v>5</v>
      </c>
      <c r="F376" s="249" t="s">
        <v>249</v>
      </c>
      <c r="H376" s="250">
        <v>43</v>
      </c>
      <c r="I376" s="251"/>
      <c r="L376" s="247"/>
      <c r="M376" s="252"/>
      <c r="N376" s="253"/>
      <c r="O376" s="253"/>
      <c r="P376" s="253"/>
      <c r="Q376" s="253"/>
      <c r="R376" s="253"/>
      <c r="S376" s="253"/>
      <c r="T376" s="254"/>
      <c r="AT376" s="248" t="s">
        <v>242</v>
      </c>
      <c r="AU376" s="248" t="s">
        <v>79</v>
      </c>
      <c r="AV376" s="14" t="s">
        <v>169</v>
      </c>
      <c r="AW376" s="14" t="s">
        <v>34</v>
      </c>
      <c r="AX376" s="14" t="s">
        <v>77</v>
      </c>
      <c r="AY376" s="248" t="s">
        <v>156</v>
      </c>
    </row>
    <row r="377" s="11" customFormat="1" ht="29.88" customHeight="1">
      <c r="B377" s="200"/>
      <c r="D377" s="201" t="s">
        <v>69</v>
      </c>
      <c r="E377" s="211" t="s">
        <v>299</v>
      </c>
      <c r="F377" s="211" t="s">
        <v>304</v>
      </c>
      <c r="I377" s="203"/>
      <c r="J377" s="212">
        <f>BK377</f>
        <v>0</v>
      </c>
      <c r="L377" s="200"/>
      <c r="M377" s="205"/>
      <c r="N377" s="206"/>
      <c r="O377" s="206"/>
      <c r="P377" s="207">
        <f>SUM(P378:P395)</f>
        <v>0</v>
      </c>
      <c r="Q377" s="206"/>
      <c r="R377" s="207">
        <f>SUM(R378:R395)</f>
        <v>6.3076059999999998</v>
      </c>
      <c r="S377" s="206"/>
      <c r="T377" s="208">
        <f>SUM(T378:T395)</f>
        <v>11.810000000000001</v>
      </c>
      <c r="AR377" s="201" t="s">
        <v>77</v>
      </c>
      <c r="AT377" s="209" t="s">
        <v>69</v>
      </c>
      <c r="AU377" s="209" t="s">
        <v>77</v>
      </c>
      <c r="AY377" s="201" t="s">
        <v>156</v>
      </c>
      <c r="BK377" s="210">
        <f>SUM(BK378:BK395)</f>
        <v>0</v>
      </c>
    </row>
    <row r="378" s="1" customFormat="1" ht="25.5" customHeight="1">
      <c r="B378" s="213"/>
      <c r="C378" s="214" t="s">
        <v>630</v>
      </c>
      <c r="D378" s="214" t="s">
        <v>159</v>
      </c>
      <c r="E378" s="215" t="s">
        <v>536</v>
      </c>
      <c r="F378" s="216" t="s">
        <v>537</v>
      </c>
      <c r="G378" s="217" t="s">
        <v>538</v>
      </c>
      <c r="H378" s="218">
        <v>2</v>
      </c>
      <c r="I378" s="219"/>
      <c r="J378" s="220">
        <f>ROUND(I378*H378,2)</f>
        <v>0</v>
      </c>
      <c r="K378" s="216" t="s">
        <v>163</v>
      </c>
      <c r="L378" s="47"/>
      <c r="M378" s="221" t="s">
        <v>5</v>
      </c>
      <c r="N378" s="222" t="s">
        <v>41</v>
      </c>
      <c r="O378" s="48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AR378" s="25" t="s">
        <v>169</v>
      </c>
      <c r="AT378" s="25" t="s">
        <v>159</v>
      </c>
      <c r="AU378" s="25" t="s">
        <v>79</v>
      </c>
      <c r="AY378" s="25" t="s">
        <v>156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25" t="s">
        <v>77</v>
      </c>
      <c r="BK378" s="225">
        <f>ROUND(I378*H378,2)</f>
        <v>0</v>
      </c>
      <c r="BL378" s="25" t="s">
        <v>169</v>
      </c>
      <c r="BM378" s="25" t="s">
        <v>840</v>
      </c>
    </row>
    <row r="379" s="1" customFormat="1" ht="16.5" customHeight="1">
      <c r="B379" s="213"/>
      <c r="C379" s="255" t="s">
        <v>841</v>
      </c>
      <c r="D379" s="255" t="s">
        <v>272</v>
      </c>
      <c r="E379" s="256" t="s">
        <v>541</v>
      </c>
      <c r="F379" s="257" t="s">
        <v>542</v>
      </c>
      <c r="G379" s="258" t="s">
        <v>538</v>
      </c>
      <c r="H379" s="259">
        <v>2</v>
      </c>
      <c r="I379" s="260"/>
      <c r="J379" s="261">
        <f>ROUND(I379*H379,2)</f>
        <v>0</v>
      </c>
      <c r="K379" s="257" t="s">
        <v>163</v>
      </c>
      <c r="L379" s="262"/>
      <c r="M379" s="263" t="s">
        <v>5</v>
      </c>
      <c r="N379" s="264" t="s">
        <v>41</v>
      </c>
      <c r="O379" s="48"/>
      <c r="P379" s="223">
        <f>O379*H379</f>
        <v>0</v>
      </c>
      <c r="Q379" s="223">
        <v>0.0022000000000000001</v>
      </c>
      <c r="R379" s="223">
        <f>Q379*H379</f>
        <v>0.0044000000000000003</v>
      </c>
      <c r="S379" s="223">
        <v>0</v>
      </c>
      <c r="T379" s="224">
        <f>S379*H379</f>
        <v>0</v>
      </c>
      <c r="AR379" s="25" t="s">
        <v>275</v>
      </c>
      <c r="AT379" s="25" t="s">
        <v>272</v>
      </c>
      <c r="AU379" s="25" t="s">
        <v>79</v>
      </c>
      <c r="AY379" s="25" t="s">
        <v>156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25" t="s">
        <v>77</v>
      </c>
      <c r="BK379" s="225">
        <f>ROUND(I379*H379,2)</f>
        <v>0</v>
      </c>
      <c r="BL379" s="25" t="s">
        <v>169</v>
      </c>
      <c r="BM379" s="25" t="s">
        <v>842</v>
      </c>
    </row>
    <row r="380" s="1" customFormat="1" ht="25.5" customHeight="1">
      <c r="B380" s="213"/>
      <c r="C380" s="214" t="s">
        <v>642</v>
      </c>
      <c r="D380" s="214" t="s">
        <v>159</v>
      </c>
      <c r="E380" s="215" t="s">
        <v>562</v>
      </c>
      <c r="F380" s="216" t="s">
        <v>563</v>
      </c>
      <c r="G380" s="217" t="s">
        <v>302</v>
      </c>
      <c r="H380" s="218">
        <v>54</v>
      </c>
      <c r="I380" s="219"/>
      <c r="J380" s="220">
        <f>ROUND(I380*H380,2)</f>
        <v>0</v>
      </c>
      <c r="K380" s="216" t="s">
        <v>163</v>
      </c>
      <c r="L380" s="47"/>
      <c r="M380" s="221" t="s">
        <v>5</v>
      </c>
      <c r="N380" s="222" t="s">
        <v>41</v>
      </c>
      <c r="O380" s="48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AR380" s="25" t="s">
        <v>169</v>
      </c>
      <c r="AT380" s="25" t="s">
        <v>159</v>
      </c>
      <c r="AU380" s="25" t="s">
        <v>79</v>
      </c>
      <c r="AY380" s="25" t="s">
        <v>156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25" t="s">
        <v>77</v>
      </c>
      <c r="BK380" s="225">
        <f>ROUND(I380*H380,2)</f>
        <v>0</v>
      </c>
      <c r="BL380" s="25" t="s">
        <v>169</v>
      </c>
      <c r="BM380" s="25" t="s">
        <v>564</v>
      </c>
    </row>
    <row r="381" s="1" customFormat="1" ht="38.25" customHeight="1">
      <c r="B381" s="213"/>
      <c r="C381" s="214" t="s">
        <v>843</v>
      </c>
      <c r="D381" s="214" t="s">
        <v>159</v>
      </c>
      <c r="E381" s="215" t="s">
        <v>566</v>
      </c>
      <c r="F381" s="216" t="s">
        <v>567</v>
      </c>
      <c r="G381" s="217" t="s">
        <v>302</v>
      </c>
      <c r="H381" s="218">
        <v>54</v>
      </c>
      <c r="I381" s="219"/>
      <c r="J381" s="220">
        <f>ROUND(I381*H381,2)</f>
        <v>0</v>
      </c>
      <c r="K381" s="216" t="s">
        <v>163</v>
      </c>
      <c r="L381" s="47"/>
      <c r="M381" s="221" t="s">
        <v>5</v>
      </c>
      <c r="N381" s="222" t="s">
        <v>41</v>
      </c>
      <c r="O381" s="48"/>
      <c r="P381" s="223">
        <f>O381*H381</f>
        <v>0</v>
      </c>
      <c r="Q381" s="223">
        <v>0.00022000000000000001</v>
      </c>
      <c r="R381" s="223">
        <f>Q381*H381</f>
        <v>0.01188</v>
      </c>
      <c r="S381" s="223">
        <v>0</v>
      </c>
      <c r="T381" s="224">
        <f>S381*H381</f>
        <v>0</v>
      </c>
      <c r="AR381" s="25" t="s">
        <v>169</v>
      </c>
      <c r="AT381" s="25" t="s">
        <v>159</v>
      </c>
      <c r="AU381" s="25" t="s">
        <v>79</v>
      </c>
      <c r="AY381" s="25" t="s">
        <v>156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25" t="s">
        <v>77</v>
      </c>
      <c r="BK381" s="225">
        <f>ROUND(I381*H381,2)</f>
        <v>0</v>
      </c>
      <c r="BL381" s="25" t="s">
        <v>169</v>
      </c>
      <c r="BM381" s="25" t="s">
        <v>568</v>
      </c>
    </row>
    <row r="382" s="1" customFormat="1" ht="16.5" customHeight="1">
      <c r="B382" s="213"/>
      <c r="C382" s="214" t="s">
        <v>844</v>
      </c>
      <c r="D382" s="214" t="s">
        <v>159</v>
      </c>
      <c r="E382" s="215" t="s">
        <v>581</v>
      </c>
      <c r="F382" s="216" t="s">
        <v>582</v>
      </c>
      <c r="G382" s="217" t="s">
        <v>302</v>
      </c>
      <c r="H382" s="218">
        <v>54</v>
      </c>
      <c r="I382" s="219"/>
      <c r="J382" s="220">
        <f>ROUND(I382*H382,2)</f>
        <v>0</v>
      </c>
      <c r="K382" s="216" t="s">
        <v>163</v>
      </c>
      <c r="L382" s="47"/>
      <c r="M382" s="221" t="s">
        <v>5</v>
      </c>
      <c r="N382" s="222" t="s">
        <v>41</v>
      </c>
      <c r="O382" s="48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AR382" s="25" t="s">
        <v>169</v>
      </c>
      <c r="AT382" s="25" t="s">
        <v>159</v>
      </c>
      <c r="AU382" s="25" t="s">
        <v>79</v>
      </c>
      <c r="AY382" s="25" t="s">
        <v>156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25" t="s">
        <v>77</v>
      </c>
      <c r="BK382" s="225">
        <f>ROUND(I382*H382,2)</f>
        <v>0</v>
      </c>
      <c r="BL382" s="25" t="s">
        <v>169</v>
      </c>
      <c r="BM382" s="25" t="s">
        <v>583</v>
      </c>
    </row>
    <row r="383" s="12" customFormat="1">
      <c r="B383" s="231"/>
      <c r="D383" s="232" t="s">
        <v>242</v>
      </c>
      <c r="E383" s="233" t="s">
        <v>5</v>
      </c>
      <c r="F383" s="234" t="s">
        <v>845</v>
      </c>
      <c r="H383" s="233" t="s">
        <v>5</v>
      </c>
      <c r="I383" s="235"/>
      <c r="L383" s="231"/>
      <c r="M383" s="236"/>
      <c r="N383" s="237"/>
      <c r="O383" s="237"/>
      <c r="P383" s="237"/>
      <c r="Q383" s="237"/>
      <c r="R383" s="237"/>
      <c r="S383" s="237"/>
      <c r="T383" s="238"/>
      <c r="AT383" s="233" t="s">
        <v>242</v>
      </c>
      <c r="AU383" s="233" t="s">
        <v>79</v>
      </c>
      <c r="AV383" s="12" t="s">
        <v>77</v>
      </c>
      <c r="AW383" s="12" t="s">
        <v>34</v>
      </c>
      <c r="AX383" s="12" t="s">
        <v>70</v>
      </c>
      <c r="AY383" s="233" t="s">
        <v>156</v>
      </c>
    </row>
    <row r="384" s="13" customFormat="1">
      <c r="B384" s="239"/>
      <c r="D384" s="232" t="s">
        <v>242</v>
      </c>
      <c r="E384" s="240" t="s">
        <v>5</v>
      </c>
      <c r="F384" s="241" t="s">
        <v>625</v>
      </c>
      <c r="H384" s="242">
        <v>54</v>
      </c>
      <c r="I384" s="243"/>
      <c r="L384" s="239"/>
      <c r="M384" s="244"/>
      <c r="N384" s="245"/>
      <c r="O384" s="245"/>
      <c r="P384" s="245"/>
      <c r="Q384" s="245"/>
      <c r="R384" s="245"/>
      <c r="S384" s="245"/>
      <c r="T384" s="246"/>
      <c r="AT384" s="240" t="s">
        <v>242</v>
      </c>
      <c r="AU384" s="240" t="s">
        <v>79</v>
      </c>
      <c r="AV384" s="13" t="s">
        <v>79</v>
      </c>
      <c r="AW384" s="13" t="s">
        <v>34</v>
      </c>
      <c r="AX384" s="13" t="s">
        <v>70</v>
      </c>
      <c r="AY384" s="240" t="s">
        <v>156</v>
      </c>
    </row>
    <row r="385" s="14" customFormat="1">
      <c r="B385" s="247"/>
      <c r="D385" s="232" t="s">
        <v>242</v>
      </c>
      <c r="E385" s="248" t="s">
        <v>5</v>
      </c>
      <c r="F385" s="249" t="s">
        <v>249</v>
      </c>
      <c r="H385" s="250">
        <v>54</v>
      </c>
      <c r="I385" s="251"/>
      <c r="L385" s="247"/>
      <c r="M385" s="252"/>
      <c r="N385" s="253"/>
      <c r="O385" s="253"/>
      <c r="P385" s="253"/>
      <c r="Q385" s="253"/>
      <c r="R385" s="253"/>
      <c r="S385" s="253"/>
      <c r="T385" s="254"/>
      <c r="AT385" s="248" t="s">
        <v>242</v>
      </c>
      <c r="AU385" s="248" t="s">
        <v>79</v>
      </c>
      <c r="AV385" s="14" t="s">
        <v>169</v>
      </c>
      <c r="AW385" s="14" t="s">
        <v>34</v>
      </c>
      <c r="AX385" s="14" t="s">
        <v>77</v>
      </c>
      <c r="AY385" s="248" t="s">
        <v>156</v>
      </c>
    </row>
    <row r="386" s="1" customFormat="1" ht="51" customHeight="1">
      <c r="B386" s="213"/>
      <c r="C386" s="214" t="s">
        <v>846</v>
      </c>
      <c r="D386" s="214" t="s">
        <v>159</v>
      </c>
      <c r="E386" s="215" t="s">
        <v>320</v>
      </c>
      <c r="F386" s="216" t="s">
        <v>321</v>
      </c>
      <c r="G386" s="217" t="s">
        <v>280</v>
      </c>
      <c r="H386" s="218">
        <v>56</v>
      </c>
      <c r="I386" s="219"/>
      <c r="J386" s="220">
        <f>ROUND(I386*H386,2)</f>
        <v>0</v>
      </c>
      <c r="K386" s="216" t="s">
        <v>163</v>
      </c>
      <c r="L386" s="47"/>
      <c r="M386" s="221" t="s">
        <v>5</v>
      </c>
      <c r="N386" s="222" t="s">
        <v>41</v>
      </c>
      <c r="O386" s="48"/>
      <c r="P386" s="223">
        <f>O386*H386</f>
        <v>0</v>
      </c>
      <c r="Q386" s="223">
        <v>0</v>
      </c>
      <c r="R386" s="223">
        <f>Q386*H386</f>
        <v>0</v>
      </c>
      <c r="S386" s="223">
        <v>0.126</v>
      </c>
      <c r="T386" s="224">
        <f>S386*H386</f>
        <v>7.056</v>
      </c>
      <c r="AR386" s="25" t="s">
        <v>169</v>
      </c>
      <c r="AT386" s="25" t="s">
        <v>159</v>
      </c>
      <c r="AU386" s="25" t="s">
        <v>79</v>
      </c>
      <c r="AY386" s="25" t="s">
        <v>156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25" t="s">
        <v>77</v>
      </c>
      <c r="BK386" s="225">
        <f>ROUND(I386*H386,2)</f>
        <v>0</v>
      </c>
      <c r="BL386" s="25" t="s">
        <v>169</v>
      </c>
      <c r="BM386" s="25" t="s">
        <v>322</v>
      </c>
    </row>
    <row r="387" s="1" customFormat="1" ht="16.5" customHeight="1">
      <c r="B387" s="213"/>
      <c r="C387" s="214" t="s">
        <v>847</v>
      </c>
      <c r="D387" s="214" t="s">
        <v>159</v>
      </c>
      <c r="E387" s="215" t="s">
        <v>848</v>
      </c>
      <c r="F387" s="216" t="s">
        <v>849</v>
      </c>
      <c r="G387" s="217" t="s">
        <v>240</v>
      </c>
      <c r="H387" s="218">
        <v>2.3399999999999999</v>
      </c>
      <c r="I387" s="219"/>
      <c r="J387" s="220">
        <f>ROUND(I387*H387,2)</f>
        <v>0</v>
      </c>
      <c r="K387" s="216" t="s">
        <v>163</v>
      </c>
      <c r="L387" s="47"/>
      <c r="M387" s="221" t="s">
        <v>5</v>
      </c>
      <c r="N387" s="222" t="s">
        <v>41</v>
      </c>
      <c r="O387" s="48"/>
      <c r="P387" s="223">
        <f>O387*H387</f>
        <v>0</v>
      </c>
      <c r="Q387" s="223">
        <v>0</v>
      </c>
      <c r="R387" s="223">
        <f>Q387*H387</f>
        <v>0</v>
      </c>
      <c r="S387" s="223">
        <v>2</v>
      </c>
      <c r="T387" s="224">
        <f>S387*H387</f>
        <v>4.6799999999999997</v>
      </c>
      <c r="AR387" s="25" t="s">
        <v>169</v>
      </c>
      <c r="AT387" s="25" t="s">
        <v>159</v>
      </c>
      <c r="AU387" s="25" t="s">
        <v>79</v>
      </c>
      <c r="AY387" s="25" t="s">
        <v>156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25" t="s">
        <v>77</v>
      </c>
      <c r="BK387" s="225">
        <f>ROUND(I387*H387,2)</f>
        <v>0</v>
      </c>
      <c r="BL387" s="25" t="s">
        <v>169</v>
      </c>
      <c r="BM387" s="25" t="s">
        <v>850</v>
      </c>
    </row>
    <row r="388" s="12" customFormat="1">
      <c r="B388" s="231"/>
      <c r="D388" s="232" t="s">
        <v>242</v>
      </c>
      <c r="E388" s="233" t="s">
        <v>5</v>
      </c>
      <c r="F388" s="234" t="s">
        <v>851</v>
      </c>
      <c r="H388" s="233" t="s">
        <v>5</v>
      </c>
      <c r="I388" s="235"/>
      <c r="L388" s="231"/>
      <c r="M388" s="236"/>
      <c r="N388" s="237"/>
      <c r="O388" s="237"/>
      <c r="P388" s="237"/>
      <c r="Q388" s="237"/>
      <c r="R388" s="237"/>
      <c r="S388" s="237"/>
      <c r="T388" s="238"/>
      <c r="AT388" s="233" t="s">
        <v>242</v>
      </c>
      <c r="AU388" s="233" t="s">
        <v>79</v>
      </c>
      <c r="AV388" s="12" t="s">
        <v>77</v>
      </c>
      <c r="AW388" s="12" t="s">
        <v>34</v>
      </c>
      <c r="AX388" s="12" t="s">
        <v>70</v>
      </c>
      <c r="AY388" s="233" t="s">
        <v>156</v>
      </c>
    </row>
    <row r="389" s="13" customFormat="1">
      <c r="B389" s="239"/>
      <c r="D389" s="232" t="s">
        <v>242</v>
      </c>
      <c r="E389" s="240" t="s">
        <v>5</v>
      </c>
      <c r="F389" s="241" t="s">
        <v>852</v>
      </c>
      <c r="H389" s="242">
        <v>2.3399999999999999</v>
      </c>
      <c r="I389" s="243"/>
      <c r="L389" s="239"/>
      <c r="M389" s="244"/>
      <c r="N389" s="245"/>
      <c r="O389" s="245"/>
      <c r="P389" s="245"/>
      <c r="Q389" s="245"/>
      <c r="R389" s="245"/>
      <c r="S389" s="245"/>
      <c r="T389" s="246"/>
      <c r="AT389" s="240" t="s">
        <v>242</v>
      </c>
      <c r="AU389" s="240" t="s">
        <v>79</v>
      </c>
      <c r="AV389" s="13" t="s">
        <v>79</v>
      </c>
      <c r="AW389" s="13" t="s">
        <v>34</v>
      </c>
      <c r="AX389" s="13" t="s">
        <v>70</v>
      </c>
      <c r="AY389" s="240" t="s">
        <v>156</v>
      </c>
    </row>
    <row r="390" s="14" customFormat="1">
      <c r="B390" s="247"/>
      <c r="D390" s="232" t="s">
        <v>242</v>
      </c>
      <c r="E390" s="248" t="s">
        <v>5</v>
      </c>
      <c r="F390" s="249" t="s">
        <v>249</v>
      </c>
      <c r="H390" s="250">
        <v>2.3399999999999999</v>
      </c>
      <c r="I390" s="251"/>
      <c r="L390" s="247"/>
      <c r="M390" s="252"/>
      <c r="N390" s="253"/>
      <c r="O390" s="253"/>
      <c r="P390" s="253"/>
      <c r="Q390" s="253"/>
      <c r="R390" s="253"/>
      <c r="S390" s="253"/>
      <c r="T390" s="254"/>
      <c r="AT390" s="248" t="s">
        <v>242</v>
      </c>
      <c r="AU390" s="248" t="s">
        <v>79</v>
      </c>
      <c r="AV390" s="14" t="s">
        <v>169</v>
      </c>
      <c r="AW390" s="14" t="s">
        <v>34</v>
      </c>
      <c r="AX390" s="14" t="s">
        <v>77</v>
      </c>
      <c r="AY390" s="248" t="s">
        <v>156</v>
      </c>
    </row>
    <row r="391" s="1" customFormat="1" ht="16.5" customHeight="1">
      <c r="B391" s="213"/>
      <c r="C391" s="255" t="s">
        <v>853</v>
      </c>
      <c r="D391" s="255" t="s">
        <v>272</v>
      </c>
      <c r="E391" s="256" t="s">
        <v>854</v>
      </c>
      <c r="F391" s="257" t="s">
        <v>855</v>
      </c>
      <c r="G391" s="258" t="s">
        <v>240</v>
      </c>
      <c r="H391" s="259">
        <v>4.3179999999999996</v>
      </c>
      <c r="I391" s="260"/>
      <c r="J391" s="261">
        <f>ROUND(I391*H391,2)</f>
        <v>0</v>
      </c>
      <c r="K391" s="257" t="s">
        <v>163</v>
      </c>
      <c r="L391" s="262"/>
      <c r="M391" s="263" t="s">
        <v>5</v>
      </c>
      <c r="N391" s="264" t="s">
        <v>41</v>
      </c>
      <c r="O391" s="48"/>
      <c r="P391" s="223">
        <f>O391*H391</f>
        <v>0</v>
      </c>
      <c r="Q391" s="223">
        <v>1.4570000000000001</v>
      </c>
      <c r="R391" s="223">
        <f>Q391*H391</f>
        <v>6.2913259999999998</v>
      </c>
      <c r="S391" s="223">
        <v>0</v>
      </c>
      <c r="T391" s="224">
        <f>S391*H391</f>
        <v>0</v>
      </c>
      <c r="AR391" s="25" t="s">
        <v>275</v>
      </c>
      <c r="AT391" s="25" t="s">
        <v>272</v>
      </c>
      <c r="AU391" s="25" t="s">
        <v>79</v>
      </c>
      <c r="AY391" s="25" t="s">
        <v>156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25" t="s">
        <v>77</v>
      </c>
      <c r="BK391" s="225">
        <f>ROUND(I391*H391,2)</f>
        <v>0</v>
      </c>
      <c r="BL391" s="25" t="s">
        <v>169</v>
      </c>
      <c r="BM391" s="25" t="s">
        <v>856</v>
      </c>
    </row>
    <row r="392" s="12" customFormat="1">
      <c r="B392" s="231"/>
      <c r="D392" s="232" t="s">
        <v>242</v>
      </c>
      <c r="E392" s="233" t="s">
        <v>5</v>
      </c>
      <c r="F392" s="234" t="s">
        <v>717</v>
      </c>
      <c r="H392" s="233" t="s">
        <v>5</v>
      </c>
      <c r="I392" s="235"/>
      <c r="L392" s="231"/>
      <c r="M392" s="236"/>
      <c r="N392" s="237"/>
      <c r="O392" s="237"/>
      <c r="P392" s="237"/>
      <c r="Q392" s="237"/>
      <c r="R392" s="237"/>
      <c r="S392" s="237"/>
      <c r="T392" s="238"/>
      <c r="AT392" s="233" t="s">
        <v>242</v>
      </c>
      <c r="AU392" s="233" t="s">
        <v>79</v>
      </c>
      <c r="AV392" s="12" t="s">
        <v>77</v>
      </c>
      <c r="AW392" s="12" t="s">
        <v>34</v>
      </c>
      <c r="AX392" s="12" t="s">
        <v>70</v>
      </c>
      <c r="AY392" s="233" t="s">
        <v>156</v>
      </c>
    </row>
    <row r="393" s="13" customFormat="1">
      <c r="B393" s="239"/>
      <c r="D393" s="232" t="s">
        <v>242</v>
      </c>
      <c r="E393" s="240" t="s">
        <v>5</v>
      </c>
      <c r="F393" s="241" t="s">
        <v>718</v>
      </c>
      <c r="H393" s="242">
        <v>4.3179999999999996</v>
      </c>
      <c r="I393" s="243"/>
      <c r="L393" s="239"/>
      <c r="M393" s="244"/>
      <c r="N393" s="245"/>
      <c r="O393" s="245"/>
      <c r="P393" s="245"/>
      <c r="Q393" s="245"/>
      <c r="R393" s="245"/>
      <c r="S393" s="245"/>
      <c r="T393" s="246"/>
      <c r="AT393" s="240" t="s">
        <v>242</v>
      </c>
      <c r="AU393" s="240" t="s">
        <v>79</v>
      </c>
      <c r="AV393" s="13" t="s">
        <v>79</v>
      </c>
      <c r="AW393" s="13" t="s">
        <v>34</v>
      </c>
      <c r="AX393" s="13" t="s">
        <v>70</v>
      </c>
      <c r="AY393" s="240" t="s">
        <v>156</v>
      </c>
    </row>
    <row r="394" s="14" customFormat="1">
      <c r="B394" s="247"/>
      <c r="D394" s="232" t="s">
        <v>242</v>
      </c>
      <c r="E394" s="248" t="s">
        <v>5</v>
      </c>
      <c r="F394" s="249" t="s">
        <v>249</v>
      </c>
      <c r="H394" s="250">
        <v>4.3179999999999996</v>
      </c>
      <c r="I394" s="251"/>
      <c r="L394" s="247"/>
      <c r="M394" s="252"/>
      <c r="N394" s="253"/>
      <c r="O394" s="253"/>
      <c r="P394" s="253"/>
      <c r="Q394" s="253"/>
      <c r="R394" s="253"/>
      <c r="S394" s="253"/>
      <c r="T394" s="254"/>
      <c r="AT394" s="248" t="s">
        <v>242</v>
      </c>
      <c r="AU394" s="248" t="s">
        <v>79</v>
      </c>
      <c r="AV394" s="14" t="s">
        <v>169</v>
      </c>
      <c r="AW394" s="14" t="s">
        <v>34</v>
      </c>
      <c r="AX394" s="14" t="s">
        <v>77</v>
      </c>
      <c r="AY394" s="248" t="s">
        <v>156</v>
      </c>
    </row>
    <row r="395" s="1" customFormat="1" ht="25.5" customHeight="1">
      <c r="B395" s="213"/>
      <c r="C395" s="214" t="s">
        <v>458</v>
      </c>
      <c r="D395" s="214" t="s">
        <v>159</v>
      </c>
      <c r="E395" s="215" t="s">
        <v>589</v>
      </c>
      <c r="F395" s="216" t="s">
        <v>590</v>
      </c>
      <c r="G395" s="217" t="s">
        <v>538</v>
      </c>
      <c r="H395" s="218">
        <v>2</v>
      </c>
      <c r="I395" s="219"/>
      <c r="J395" s="220">
        <f>ROUND(I395*H395,2)</f>
        <v>0</v>
      </c>
      <c r="K395" s="216" t="s">
        <v>163</v>
      </c>
      <c r="L395" s="47"/>
      <c r="M395" s="221" t="s">
        <v>5</v>
      </c>
      <c r="N395" s="222" t="s">
        <v>41</v>
      </c>
      <c r="O395" s="48"/>
      <c r="P395" s="223">
        <f>O395*H395</f>
        <v>0</v>
      </c>
      <c r="Q395" s="223">
        <v>0</v>
      </c>
      <c r="R395" s="223">
        <f>Q395*H395</f>
        <v>0</v>
      </c>
      <c r="S395" s="223">
        <v>0.036999999999999998</v>
      </c>
      <c r="T395" s="224">
        <f>S395*H395</f>
        <v>0.073999999999999996</v>
      </c>
      <c r="AR395" s="25" t="s">
        <v>169</v>
      </c>
      <c r="AT395" s="25" t="s">
        <v>159</v>
      </c>
      <c r="AU395" s="25" t="s">
        <v>79</v>
      </c>
      <c r="AY395" s="25" t="s">
        <v>156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25" t="s">
        <v>77</v>
      </c>
      <c r="BK395" s="225">
        <f>ROUND(I395*H395,2)</f>
        <v>0</v>
      </c>
      <c r="BL395" s="25" t="s">
        <v>169</v>
      </c>
      <c r="BM395" s="25" t="s">
        <v>591</v>
      </c>
    </row>
    <row r="396" s="11" customFormat="1" ht="29.88" customHeight="1">
      <c r="B396" s="200"/>
      <c r="D396" s="201" t="s">
        <v>69</v>
      </c>
      <c r="E396" s="211" t="s">
        <v>596</v>
      </c>
      <c r="F396" s="211" t="s">
        <v>597</v>
      </c>
      <c r="I396" s="203"/>
      <c r="J396" s="212">
        <f>BK396</f>
        <v>0</v>
      </c>
      <c r="L396" s="200"/>
      <c r="M396" s="205"/>
      <c r="N396" s="206"/>
      <c r="O396" s="206"/>
      <c r="P396" s="207">
        <f>SUM(P397:P436)</f>
        <v>0</v>
      </c>
      <c r="Q396" s="206"/>
      <c r="R396" s="207">
        <f>SUM(R397:R436)</f>
        <v>0</v>
      </c>
      <c r="S396" s="206"/>
      <c r="T396" s="208">
        <f>SUM(T397:T436)</f>
        <v>0</v>
      </c>
      <c r="AR396" s="201" t="s">
        <v>77</v>
      </c>
      <c r="AT396" s="209" t="s">
        <v>69</v>
      </c>
      <c r="AU396" s="209" t="s">
        <v>77</v>
      </c>
      <c r="AY396" s="201" t="s">
        <v>156</v>
      </c>
      <c r="BK396" s="210">
        <f>SUM(BK397:BK436)</f>
        <v>0</v>
      </c>
    </row>
    <row r="397" s="1" customFormat="1" ht="25.5" customHeight="1">
      <c r="B397" s="213"/>
      <c r="C397" s="214" t="s">
        <v>329</v>
      </c>
      <c r="D397" s="214" t="s">
        <v>159</v>
      </c>
      <c r="E397" s="215" t="s">
        <v>599</v>
      </c>
      <c r="F397" s="216" t="s">
        <v>600</v>
      </c>
      <c r="G397" s="217" t="s">
        <v>260</v>
      </c>
      <c r="H397" s="218">
        <v>375.73099999999999</v>
      </c>
      <c r="I397" s="219"/>
      <c r="J397" s="220">
        <f>ROUND(I397*H397,2)</f>
        <v>0</v>
      </c>
      <c r="K397" s="216" t="s">
        <v>163</v>
      </c>
      <c r="L397" s="47"/>
      <c r="M397" s="221" t="s">
        <v>5</v>
      </c>
      <c r="N397" s="222" t="s">
        <v>41</v>
      </c>
      <c r="O397" s="48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AR397" s="25" t="s">
        <v>169</v>
      </c>
      <c r="AT397" s="25" t="s">
        <v>159</v>
      </c>
      <c r="AU397" s="25" t="s">
        <v>79</v>
      </c>
      <c r="AY397" s="25" t="s">
        <v>156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25" t="s">
        <v>77</v>
      </c>
      <c r="BK397" s="225">
        <f>ROUND(I397*H397,2)</f>
        <v>0</v>
      </c>
      <c r="BL397" s="25" t="s">
        <v>169</v>
      </c>
      <c r="BM397" s="25" t="s">
        <v>857</v>
      </c>
    </row>
    <row r="398" s="12" customFormat="1">
      <c r="B398" s="231"/>
      <c r="D398" s="232" t="s">
        <v>242</v>
      </c>
      <c r="E398" s="233" t="s">
        <v>5</v>
      </c>
      <c r="F398" s="234" t="s">
        <v>858</v>
      </c>
      <c r="H398" s="233" t="s">
        <v>5</v>
      </c>
      <c r="I398" s="235"/>
      <c r="L398" s="231"/>
      <c r="M398" s="236"/>
      <c r="N398" s="237"/>
      <c r="O398" s="237"/>
      <c r="P398" s="237"/>
      <c r="Q398" s="237"/>
      <c r="R398" s="237"/>
      <c r="S398" s="237"/>
      <c r="T398" s="238"/>
      <c r="AT398" s="233" t="s">
        <v>242</v>
      </c>
      <c r="AU398" s="233" t="s">
        <v>79</v>
      </c>
      <c r="AV398" s="12" t="s">
        <v>77</v>
      </c>
      <c r="AW398" s="12" t="s">
        <v>34</v>
      </c>
      <c r="AX398" s="12" t="s">
        <v>70</v>
      </c>
      <c r="AY398" s="233" t="s">
        <v>156</v>
      </c>
    </row>
    <row r="399" s="13" customFormat="1">
      <c r="B399" s="239"/>
      <c r="D399" s="232" t="s">
        <v>242</v>
      </c>
      <c r="E399" s="240" t="s">
        <v>5</v>
      </c>
      <c r="F399" s="241" t="s">
        <v>859</v>
      </c>
      <c r="H399" s="242">
        <v>133.768</v>
      </c>
      <c r="I399" s="243"/>
      <c r="L399" s="239"/>
      <c r="M399" s="244"/>
      <c r="N399" s="245"/>
      <c r="O399" s="245"/>
      <c r="P399" s="245"/>
      <c r="Q399" s="245"/>
      <c r="R399" s="245"/>
      <c r="S399" s="245"/>
      <c r="T399" s="246"/>
      <c r="AT399" s="240" t="s">
        <v>242</v>
      </c>
      <c r="AU399" s="240" t="s">
        <v>79</v>
      </c>
      <c r="AV399" s="13" t="s">
        <v>79</v>
      </c>
      <c r="AW399" s="13" t="s">
        <v>34</v>
      </c>
      <c r="AX399" s="13" t="s">
        <v>70</v>
      </c>
      <c r="AY399" s="240" t="s">
        <v>156</v>
      </c>
    </row>
    <row r="400" s="12" customFormat="1">
      <c r="B400" s="231"/>
      <c r="D400" s="232" t="s">
        <v>242</v>
      </c>
      <c r="E400" s="233" t="s">
        <v>5</v>
      </c>
      <c r="F400" s="234" t="s">
        <v>860</v>
      </c>
      <c r="H400" s="233" t="s">
        <v>5</v>
      </c>
      <c r="I400" s="235"/>
      <c r="L400" s="231"/>
      <c r="M400" s="236"/>
      <c r="N400" s="237"/>
      <c r="O400" s="237"/>
      <c r="P400" s="237"/>
      <c r="Q400" s="237"/>
      <c r="R400" s="237"/>
      <c r="S400" s="237"/>
      <c r="T400" s="238"/>
      <c r="AT400" s="233" t="s">
        <v>242</v>
      </c>
      <c r="AU400" s="233" t="s">
        <v>79</v>
      </c>
      <c r="AV400" s="12" t="s">
        <v>77</v>
      </c>
      <c r="AW400" s="12" t="s">
        <v>34</v>
      </c>
      <c r="AX400" s="12" t="s">
        <v>70</v>
      </c>
      <c r="AY400" s="233" t="s">
        <v>156</v>
      </c>
    </row>
    <row r="401" s="13" customFormat="1">
      <c r="B401" s="239"/>
      <c r="D401" s="232" t="s">
        <v>242</v>
      </c>
      <c r="E401" s="240" t="s">
        <v>5</v>
      </c>
      <c r="F401" s="241" t="s">
        <v>861</v>
      </c>
      <c r="H401" s="242">
        <v>83.159999999999997</v>
      </c>
      <c r="I401" s="243"/>
      <c r="L401" s="239"/>
      <c r="M401" s="244"/>
      <c r="N401" s="245"/>
      <c r="O401" s="245"/>
      <c r="P401" s="245"/>
      <c r="Q401" s="245"/>
      <c r="R401" s="245"/>
      <c r="S401" s="245"/>
      <c r="T401" s="246"/>
      <c r="AT401" s="240" t="s">
        <v>242</v>
      </c>
      <c r="AU401" s="240" t="s">
        <v>79</v>
      </c>
      <c r="AV401" s="13" t="s">
        <v>79</v>
      </c>
      <c r="AW401" s="13" t="s">
        <v>34</v>
      </c>
      <c r="AX401" s="13" t="s">
        <v>70</v>
      </c>
      <c r="AY401" s="240" t="s">
        <v>156</v>
      </c>
    </row>
    <row r="402" s="12" customFormat="1">
      <c r="B402" s="231"/>
      <c r="D402" s="232" t="s">
        <v>242</v>
      </c>
      <c r="E402" s="233" t="s">
        <v>5</v>
      </c>
      <c r="F402" s="234" t="s">
        <v>862</v>
      </c>
      <c r="H402" s="233" t="s">
        <v>5</v>
      </c>
      <c r="I402" s="235"/>
      <c r="L402" s="231"/>
      <c r="M402" s="236"/>
      <c r="N402" s="237"/>
      <c r="O402" s="237"/>
      <c r="P402" s="237"/>
      <c r="Q402" s="237"/>
      <c r="R402" s="237"/>
      <c r="S402" s="237"/>
      <c r="T402" s="238"/>
      <c r="AT402" s="233" t="s">
        <v>242</v>
      </c>
      <c r="AU402" s="233" t="s">
        <v>79</v>
      </c>
      <c r="AV402" s="12" t="s">
        <v>77</v>
      </c>
      <c r="AW402" s="12" t="s">
        <v>34</v>
      </c>
      <c r="AX402" s="12" t="s">
        <v>70</v>
      </c>
      <c r="AY402" s="233" t="s">
        <v>156</v>
      </c>
    </row>
    <row r="403" s="13" customFormat="1">
      <c r="B403" s="239"/>
      <c r="D403" s="232" t="s">
        <v>242</v>
      </c>
      <c r="E403" s="240" t="s">
        <v>5</v>
      </c>
      <c r="F403" s="241" t="s">
        <v>863</v>
      </c>
      <c r="H403" s="242">
        <v>97.700000000000003</v>
      </c>
      <c r="I403" s="243"/>
      <c r="L403" s="239"/>
      <c r="M403" s="244"/>
      <c r="N403" s="245"/>
      <c r="O403" s="245"/>
      <c r="P403" s="245"/>
      <c r="Q403" s="245"/>
      <c r="R403" s="245"/>
      <c r="S403" s="245"/>
      <c r="T403" s="246"/>
      <c r="AT403" s="240" t="s">
        <v>242</v>
      </c>
      <c r="AU403" s="240" t="s">
        <v>79</v>
      </c>
      <c r="AV403" s="13" t="s">
        <v>79</v>
      </c>
      <c r="AW403" s="13" t="s">
        <v>34</v>
      </c>
      <c r="AX403" s="13" t="s">
        <v>70</v>
      </c>
      <c r="AY403" s="240" t="s">
        <v>156</v>
      </c>
    </row>
    <row r="404" s="12" customFormat="1">
      <c r="B404" s="231"/>
      <c r="D404" s="232" t="s">
        <v>242</v>
      </c>
      <c r="E404" s="233" t="s">
        <v>5</v>
      </c>
      <c r="F404" s="234" t="s">
        <v>864</v>
      </c>
      <c r="H404" s="233" t="s">
        <v>5</v>
      </c>
      <c r="I404" s="235"/>
      <c r="L404" s="231"/>
      <c r="M404" s="236"/>
      <c r="N404" s="237"/>
      <c r="O404" s="237"/>
      <c r="P404" s="237"/>
      <c r="Q404" s="237"/>
      <c r="R404" s="237"/>
      <c r="S404" s="237"/>
      <c r="T404" s="238"/>
      <c r="AT404" s="233" t="s">
        <v>242</v>
      </c>
      <c r="AU404" s="233" t="s">
        <v>79</v>
      </c>
      <c r="AV404" s="12" t="s">
        <v>77</v>
      </c>
      <c r="AW404" s="12" t="s">
        <v>34</v>
      </c>
      <c r="AX404" s="12" t="s">
        <v>70</v>
      </c>
      <c r="AY404" s="233" t="s">
        <v>156</v>
      </c>
    </row>
    <row r="405" s="13" customFormat="1">
      <c r="B405" s="239"/>
      <c r="D405" s="232" t="s">
        <v>242</v>
      </c>
      <c r="E405" s="240" t="s">
        <v>5</v>
      </c>
      <c r="F405" s="241" t="s">
        <v>865</v>
      </c>
      <c r="H405" s="242">
        <v>55.954999999999998</v>
      </c>
      <c r="I405" s="243"/>
      <c r="L405" s="239"/>
      <c r="M405" s="244"/>
      <c r="N405" s="245"/>
      <c r="O405" s="245"/>
      <c r="P405" s="245"/>
      <c r="Q405" s="245"/>
      <c r="R405" s="245"/>
      <c r="S405" s="245"/>
      <c r="T405" s="246"/>
      <c r="AT405" s="240" t="s">
        <v>242</v>
      </c>
      <c r="AU405" s="240" t="s">
        <v>79</v>
      </c>
      <c r="AV405" s="13" t="s">
        <v>79</v>
      </c>
      <c r="AW405" s="13" t="s">
        <v>34</v>
      </c>
      <c r="AX405" s="13" t="s">
        <v>70</v>
      </c>
      <c r="AY405" s="240" t="s">
        <v>156</v>
      </c>
    </row>
    <row r="406" s="12" customFormat="1">
      <c r="B406" s="231"/>
      <c r="D406" s="232" t="s">
        <v>242</v>
      </c>
      <c r="E406" s="233" t="s">
        <v>5</v>
      </c>
      <c r="F406" s="234" t="s">
        <v>866</v>
      </c>
      <c r="H406" s="233" t="s">
        <v>5</v>
      </c>
      <c r="I406" s="235"/>
      <c r="L406" s="231"/>
      <c r="M406" s="236"/>
      <c r="N406" s="237"/>
      <c r="O406" s="237"/>
      <c r="P406" s="237"/>
      <c r="Q406" s="237"/>
      <c r="R406" s="237"/>
      <c r="S406" s="237"/>
      <c r="T406" s="238"/>
      <c r="AT406" s="233" t="s">
        <v>242</v>
      </c>
      <c r="AU406" s="233" t="s">
        <v>79</v>
      </c>
      <c r="AV406" s="12" t="s">
        <v>77</v>
      </c>
      <c r="AW406" s="12" t="s">
        <v>34</v>
      </c>
      <c r="AX406" s="12" t="s">
        <v>70</v>
      </c>
      <c r="AY406" s="233" t="s">
        <v>156</v>
      </c>
    </row>
    <row r="407" s="13" customFormat="1">
      <c r="B407" s="239"/>
      <c r="D407" s="232" t="s">
        <v>242</v>
      </c>
      <c r="E407" s="240" t="s">
        <v>5</v>
      </c>
      <c r="F407" s="241" t="s">
        <v>867</v>
      </c>
      <c r="H407" s="242">
        <v>5.1479999999999997</v>
      </c>
      <c r="I407" s="243"/>
      <c r="L407" s="239"/>
      <c r="M407" s="244"/>
      <c r="N407" s="245"/>
      <c r="O407" s="245"/>
      <c r="P407" s="245"/>
      <c r="Q407" s="245"/>
      <c r="R407" s="245"/>
      <c r="S407" s="245"/>
      <c r="T407" s="246"/>
      <c r="AT407" s="240" t="s">
        <v>242</v>
      </c>
      <c r="AU407" s="240" t="s">
        <v>79</v>
      </c>
      <c r="AV407" s="13" t="s">
        <v>79</v>
      </c>
      <c r="AW407" s="13" t="s">
        <v>34</v>
      </c>
      <c r="AX407" s="13" t="s">
        <v>70</v>
      </c>
      <c r="AY407" s="240" t="s">
        <v>156</v>
      </c>
    </row>
    <row r="408" s="14" customFormat="1">
      <c r="B408" s="247"/>
      <c r="D408" s="232" t="s">
        <v>242</v>
      </c>
      <c r="E408" s="248" t="s">
        <v>5</v>
      </c>
      <c r="F408" s="249" t="s">
        <v>249</v>
      </c>
      <c r="H408" s="250">
        <v>375.73099999999999</v>
      </c>
      <c r="I408" s="251"/>
      <c r="L408" s="247"/>
      <c r="M408" s="252"/>
      <c r="N408" s="253"/>
      <c r="O408" s="253"/>
      <c r="P408" s="253"/>
      <c r="Q408" s="253"/>
      <c r="R408" s="253"/>
      <c r="S408" s="253"/>
      <c r="T408" s="254"/>
      <c r="AT408" s="248" t="s">
        <v>242</v>
      </c>
      <c r="AU408" s="248" t="s">
        <v>79</v>
      </c>
      <c r="AV408" s="14" t="s">
        <v>169</v>
      </c>
      <c r="AW408" s="14" t="s">
        <v>34</v>
      </c>
      <c r="AX408" s="14" t="s">
        <v>77</v>
      </c>
      <c r="AY408" s="248" t="s">
        <v>156</v>
      </c>
    </row>
    <row r="409" s="1" customFormat="1" ht="38.25" customHeight="1">
      <c r="B409" s="213"/>
      <c r="C409" s="214" t="s">
        <v>868</v>
      </c>
      <c r="D409" s="214" t="s">
        <v>159</v>
      </c>
      <c r="E409" s="215" t="s">
        <v>611</v>
      </c>
      <c r="F409" s="216" t="s">
        <v>612</v>
      </c>
      <c r="G409" s="217" t="s">
        <v>260</v>
      </c>
      <c r="H409" s="218">
        <v>7138.8890000000001</v>
      </c>
      <c r="I409" s="219"/>
      <c r="J409" s="220">
        <f>ROUND(I409*H409,2)</f>
        <v>0</v>
      </c>
      <c r="K409" s="216" t="s">
        <v>163</v>
      </c>
      <c r="L409" s="47"/>
      <c r="M409" s="221" t="s">
        <v>5</v>
      </c>
      <c r="N409" s="222" t="s">
        <v>41</v>
      </c>
      <c r="O409" s="48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AR409" s="25" t="s">
        <v>169</v>
      </c>
      <c r="AT409" s="25" t="s">
        <v>159</v>
      </c>
      <c r="AU409" s="25" t="s">
        <v>79</v>
      </c>
      <c r="AY409" s="25" t="s">
        <v>156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25" t="s">
        <v>77</v>
      </c>
      <c r="BK409" s="225">
        <f>ROUND(I409*H409,2)</f>
        <v>0</v>
      </c>
      <c r="BL409" s="25" t="s">
        <v>169</v>
      </c>
      <c r="BM409" s="25" t="s">
        <v>869</v>
      </c>
    </row>
    <row r="410" s="13" customFormat="1">
      <c r="B410" s="239"/>
      <c r="D410" s="232" t="s">
        <v>242</v>
      </c>
      <c r="E410" s="240" t="s">
        <v>5</v>
      </c>
      <c r="F410" s="241" t="s">
        <v>870</v>
      </c>
      <c r="H410" s="242">
        <v>7138.8890000000001</v>
      </c>
      <c r="I410" s="243"/>
      <c r="L410" s="239"/>
      <c r="M410" s="244"/>
      <c r="N410" s="245"/>
      <c r="O410" s="245"/>
      <c r="P410" s="245"/>
      <c r="Q410" s="245"/>
      <c r="R410" s="245"/>
      <c r="S410" s="245"/>
      <c r="T410" s="246"/>
      <c r="AT410" s="240" t="s">
        <v>242</v>
      </c>
      <c r="AU410" s="240" t="s">
        <v>79</v>
      </c>
      <c r="AV410" s="13" t="s">
        <v>79</v>
      </c>
      <c r="AW410" s="13" t="s">
        <v>34</v>
      </c>
      <c r="AX410" s="13" t="s">
        <v>70</v>
      </c>
      <c r="AY410" s="240" t="s">
        <v>156</v>
      </c>
    </row>
    <row r="411" s="14" customFormat="1">
      <c r="B411" s="247"/>
      <c r="D411" s="232" t="s">
        <v>242</v>
      </c>
      <c r="E411" s="248" t="s">
        <v>5</v>
      </c>
      <c r="F411" s="249" t="s">
        <v>249</v>
      </c>
      <c r="H411" s="250">
        <v>7138.8890000000001</v>
      </c>
      <c r="I411" s="251"/>
      <c r="L411" s="247"/>
      <c r="M411" s="252"/>
      <c r="N411" s="253"/>
      <c r="O411" s="253"/>
      <c r="P411" s="253"/>
      <c r="Q411" s="253"/>
      <c r="R411" s="253"/>
      <c r="S411" s="253"/>
      <c r="T411" s="254"/>
      <c r="AT411" s="248" t="s">
        <v>242</v>
      </c>
      <c r="AU411" s="248" t="s">
        <v>79</v>
      </c>
      <c r="AV411" s="14" t="s">
        <v>169</v>
      </c>
      <c r="AW411" s="14" t="s">
        <v>34</v>
      </c>
      <c r="AX411" s="14" t="s">
        <v>77</v>
      </c>
      <c r="AY411" s="248" t="s">
        <v>156</v>
      </c>
    </row>
    <row r="412" s="1" customFormat="1" ht="16.5" customHeight="1">
      <c r="B412" s="213"/>
      <c r="C412" s="214" t="s">
        <v>871</v>
      </c>
      <c r="D412" s="214" t="s">
        <v>159</v>
      </c>
      <c r="E412" s="215" t="s">
        <v>616</v>
      </c>
      <c r="F412" s="216" t="s">
        <v>617</v>
      </c>
      <c r="G412" s="217" t="s">
        <v>260</v>
      </c>
      <c r="H412" s="218">
        <v>375.73099999999999</v>
      </c>
      <c r="I412" s="219"/>
      <c r="J412" s="220">
        <f>ROUND(I412*H412,2)</f>
        <v>0</v>
      </c>
      <c r="K412" s="216" t="s">
        <v>163</v>
      </c>
      <c r="L412" s="47"/>
      <c r="M412" s="221" t="s">
        <v>5</v>
      </c>
      <c r="N412" s="222" t="s">
        <v>41</v>
      </c>
      <c r="O412" s="48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AR412" s="25" t="s">
        <v>169</v>
      </c>
      <c r="AT412" s="25" t="s">
        <v>159</v>
      </c>
      <c r="AU412" s="25" t="s">
        <v>79</v>
      </c>
      <c r="AY412" s="25" t="s">
        <v>156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25" t="s">
        <v>77</v>
      </c>
      <c r="BK412" s="225">
        <f>ROUND(I412*H412,2)</f>
        <v>0</v>
      </c>
      <c r="BL412" s="25" t="s">
        <v>169</v>
      </c>
      <c r="BM412" s="25" t="s">
        <v>872</v>
      </c>
    </row>
    <row r="413" s="13" customFormat="1">
      <c r="B413" s="239"/>
      <c r="D413" s="232" t="s">
        <v>242</v>
      </c>
      <c r="E413" s="240" t="s">
        <v>5</v>
      </c>
      <c r="F413" s="241" t="s">
        <v>873</v>
      </c>
      <c r="H413" s="242">
        <v>375.73099999999999</v>
      </c>
      <c r="I413" s="243"/>
      <c r="L413" s="239"/>
      <c r="M413" s="244"/>
      <c r="N413" s="245"/>
      <c r="O413" s="245"/>
      <c r="P413" s="245"/>
      <c r="Q413" s="245"/>
      <c r="R413" s="245"/>
      <c r="S413" s="245"/>
      <c r="T413" s="246"/>
      <c r="AT413" s="240" t="s">
        <v>242</v>
      </c>
      <c r="AU413" s="240" t="s">
        <v>79</v>
      </c>
      <c r="AV413" s="13" t="s">
        <v>79</v>
      </c>
      <c r="AW413" s="13" t="s">
        <v>34</v>
      </c>
      <c r="AX413" s="13" t="s">
        <v>70</v>
      </c>
      <c r="AY413" s="240" t="s">
        <v>156</v>
      </c>
    </row>
    <row r="414" s="14" customFormat="1">
      <c r="B414" s="247"/>
      <c r="D414" s="232" t="s">
        <v>242</v>
      </c>
      <c r="E414" s="248" t="s">
        <v>5</v>
      </c>
      <c r="F414" s="249" t="s">
        <v>249</v>
      </c>
      <c r="H414" s="250">
        <v>375.73099999999999</v>
      </c>
      <c r="I414" s="251"/>
      <c r="L414" s="247"/>
      <c r="M414" s="252"/>
      <c r="N414" s="253"/>
      <c r="O414" s="253"/>
      <c r="P414" s="253"/>
      <c r="Q414" s="253"/>
      <c r="R414" s="253"/>
      <c r="S414" s="253"/>
      <c r="T414" s="254"/>
      <c r="AT414" s="248" t="s">
        <v>242</v>
      </c>
      <c r="AU414" s="248" t="s">
        <v>79</v>
      </c>
      <c r="AV414" s="14" t="s">
        <v>169</v>
      </c>
      <c r="AW414" s="14" t="s">
        <v>34</v>
      </c>
      <c r="AX414" s="14" t="s">
        <v>77</v>
      </c>
      <c r="AY414" s="248" t="s">
        <v>156</v>
      </c>
    </row>
    <row r="415" s="1" customFormat="1" ht="16.5" customHeight="1">
      <c r="B415" s="213"/>
      <c r="C415" s="214" t="s">
        <v>874</v>
      </c>
      <c r="D415" s="214" t="s">
        <v>159</v>
      </c>
      <c r="E415" s="215" t="s">
        <v>620</v>
      </c>
      <c r="F415" s="216" t="s">
        <v>621</v>
      </c>
      <c r="G415" s="217" t="s">
        <v>260</v>
      </c>
      <c r="H415" s="218">
        <v>144.26300000000001</v>
      </c>
      <c r="I415" s="219"/>
      <c r="J415" s="220">
        <f>ROUND(I415*H415,2)</f>
        <v>0</v>
      </c>
      <c r="K415" s="216" t="s">
        <v>163</v>
      </c>
      <c r="L415" s="47"/>
      <c r="M415" s="221" t="s">
        <v>5</v>
      </c>
      <c r="N415" s="222" t="s">
        <v>41</v>
      </c>
      <c r="O415" s="48"/>
      <c r="P415" s="223">
        <f>O415*H415</f>
        <v>0</v>
      </c>
      <c r="Q415" s="223">
        <v>0</v>
      </c>
      <c r="R415" s="223">
        <f>Q415*H415</f>
        <v>0</v>
      </c>
      <c r="S415" s="223">
        <v>0</v>
      </c>
      <c r="T415" s="224">
        <f>S415*H415</f>
        <v>0</v>
      </c>
      <c r="AR415" s="25" t="s">
        <v>169</v>
      </c>
      <c r="AT415" s="25" t="s">
        <v>159</v>
      </c>
      <c r="AU415" s="25" t="s">
        <v>79</v>
      </c>
      <c r="AY415" s="25" t="s">
        <v>156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25" t="s">
        <v>77</v>
      </c>
      <c r="BK415" s="225">
        <f>ROUND(I415*H415,2)</f>
        <v>0</v>
      </c>
      <c r="BL415" s="25" t="s">
        <v>169</v>
      </c>
      <c r="BM415" s="25" t="s">
        <v>622</v>
      </c>
    </row>
    <row r="416" s="12" customFormat="1">
      <c r="B416" s="231"/>
      <c r="D416" s="232" t="s">
        <v>242</v>
      </c>
      <c r="E416" s="233" t="s">
        <v>5</v>
      </c>
      <c r="F416" s="234" t="s">
        <v>860</v>
      </c>
      <c r="H416" s="233" t="s">
        <v>5</v>
      </c>
      <c r="I416" s="235"/>
      <c r="L416" s="231"/>
      <c r="M416" s="236"/>
      <c r="N416" s="237"/>
      <c r="O416" s="237"/>
      <c r="P416" s="237"/>
      <c r="Q416" s="237"/>
      <c r="R416" s="237"/>
      <c r="S416" s="237"/>
      <c r="T416" s="238"/>
      <c r="AT416" s="233" t="s">
        <v>242</v>
      </c>
      <c r="AU416" s="233" t="s">
        <v>79</v>
      </c>
      <c r="AV416" s="12" t="s">
        <v>77</v>
      </c>
      <c r="AW416" s="12" t="s">
        <v>34</v>
      </c>
      <c r="AX416" s="12" t="s">
        <v>70</v>
      </c>
      <c r="AY416" s="233" t="s">
        <v>156</v>
      </c>
    </row>
    <row r="417" s="13" customFormat="1">
      <c r="B417" s="239"/>
      <c r="D417" s="232" t="s">
        <v>242</v>
      </c>
      <c r="E417" s="240" t="s">
        <v>5</v>
      </c>
      <c r="F417" s="241" t="s">
        <v>861</v>
      </c>
      <c r="H417" s="242">
        <v>83.159999999999997</v>
      </c>
      <c r="I417" s="243"/>
      <c r="L417" s="239"/>
      <c r="M417" s="244"/>
      <c r="N417" s="245"/>
      <c r="O417" s="245"/>
      <c r="P417" s="245"/>
      <c r="Q417" s="245"/>
      <c r="R417" s="245"/>
      <c r="S417" s="245"/>
      <c r="T417" s="246"/>
      <c r="AT417" s="240" t="s">
        <v>242</v>
      </c>
      <c r="AU417" s="240" t="s">
        <v>79</v>
      </c>
      <c r="AV417" s="13" t="s">
        <v>79</v>
      </c>
      <c r="AW417" s="13" t="s">
        <v>34</v>
      </c>
      <c r="AX417" s="13" t="s">
        <v>70</v>
      </c>
      <c r="AY417" s="240" t="s">
        <v>156</v>
      </c>
    </row>
    <row r="418" s="12" customFormat="1">
      <c r="B418" s="231"/>
      <c r="D418" s="232" t="s">
        <v>242</v>
      </c>
      <c r="E418" s="233" t="s">
        <v>5</v>
      </c>
      <c r="F418" s="234" t="s">
        <v>864</v>
      </c>
      <c r="H418" s="233" t="s">
        <v>5</v>
      </c>
      <c r="I418" s="235"/>
      <c r="L418" s="231"/>
      <c r="M418" s="236"/>
      <c r="N418" s="237"/>
      <c r="O418" s="237"/>
      <c r="P418" s="237"/>
      <c r="Q418" s="237"/>
      <c r="R418" s="237"/>
      <c r="S418" s="237"/>
      <c r="T418" s="238"/>
      <c r="AT418" s="233" t="s">
        <v>242</v>
      </c>
      <c r="AU418" s="233" t="s">
        <v>79</v>
      </c>
      <c r="AV418" s="12" t="s">
        <v>77</v>
      </c>
      <c r="AW418" s="12" t="s">
        <v>34</v>
      </c>
      <c r="AX418" s="12" t="s">
        <v>70</v>
      </c>
      <c r="AY418" s="233" t="s">
        <v>156</v>
      </c>
    </row>
    <row r="419" s="13" customFormat="1">
      <c r="B419" s="239"/>
      <c r="D419" s="232" t="s">
        <v>242</v>
      </c>
      <c r="E419" s="240" t="s">
        <v>5</v>
      </c>
      <c r="F419" s="241" t="s">
        <v>865</v>
      </c>
      <c r="H419" s="242">
        <v>55.954999999999998</v>
      </c>
      <c r="I419" s="243"/>
      <c r="L419" s="239"/>
      <c r="M419" s="244"/>
      <c r="N419" s="245"/>
      <c r="O419" s="245"/>
      <c r="P419" s="245"/>
      <c r="Q419" s="245"/>
      <c r="R419" s="245"/>
      <c r="S419" s="245"/>
      <c r="T419" s="246"/>
      <c r="AT419" s="240" t="s">
        <v>242</v>
      </c>
      <c r="AU419" s="240" t="s">
        <v>79</v>
      </c>
      <c r="AV419" s="13" t="s">
        <v>79</v>
      </c>
      <c r="AW419" s="13" t="s">
        <v>34</v>
      </c>
      <c r="AX419" s="13" t="s">
        <v>70</v>
      </c>
      <c r="AY419" s="240" t="s">
        <v>156</v>
      </c>
    </row>
    <row r="420" s="12" customFormat="1">
      <c r="B420" s="231"/>
      <c r="D420" s="232" t="s">
        <v>242</v>
      </c>
      <c r="E420" s="233" t="s">
        <v>5</v>
      </c>
      <c r="F420" s="234" t="s">
        <v>866</v>
      </c>
      <c r="H420" s="233" t="s">
        <v>5</v>
      </c>
      <c r="I420" s="235"/>
      <c r="L420" s="231"/>
      <c r="M420" s="236"/>
      <c r="N420" s="237"/>
      <c r="O420" s="237"/>
      <c r="P420" s="237"/>
      <c r="Q420" s="237"/>
      <c r="R420" s="237"/>
      <c r="S420" s="237"/>
      <c r="T420" s="238"/>
      <c r="AT420" s="233" t="s">
        <v>242</v>
      </c>
      <c r="AU420" s="233" t="s">
        <v>79</v>
      </c>
      <c r="AV420" s="12" t="s">
        <v>77</v>
      </c>
      <c r="AW420" s="12" t="s">
        <v>34</v>
      </c>
      <c r="AX420" s="12" t="s">
        <v>70</v>
      </c>
      <c r="AY420" s="233" t="s">
        <v>156</v>
      </c>
    </row>
    <row r="421" s="13" customFormat="1">
      <c r="B421" s="239"/>
      <c r="D421" s="232" t="s">
        <v>242</v>
      </c>
      <c r="E421" s="240" t="s">
        <v>5</v>
      </c>
      <c r="F421" s="241" t="s">
        <v>867</v>
      </c>
      <c r="H421" s="242">
        <v>5.1479999999999997</v>
      </c>
      <c r="I421" s="243"/>
      <c r="L421" s="239"/>
      <c r="M421" s="244"/>
      <c r="N421" s="245"/>
      <c r="O421" s="245"/>
      <c r="P421" s="245"/>
      <c r="Q421" s="245"/>
      <c r="R421" s="245"/>
      <c r="S421" s="245"/>
      <c r="T421" s="246"/>
      <c r="AT421" s="240" t="s">
        <v>242</v>
      </c>
      <c r="AU421" s="240" t="s">
        <v>79</v>
      </c>
      <c r="AV421" s="13" t="s">
        <v>79</v>
      </c>
      <c r="AW421" s="13" t="s">
        <v>34</v>
      </c>
      <c r="AX421" s="13" t="s">
        <v>70</v>
      </c>
      <c r="AY421" s="240" t="s">
        <v>156</v>
      </c>
    </row>
    <row r="422" s="14" customFormat="1">
      <c r="B422" s="247"/>
      <c r="D422" s="232" t="s">
        <v>242</v>
      </c>
      <c r="E422" s="248" t="s">
        <v>5</v>
      </c>
      <c r="F422" s="249" t="s">
        <v>249</v>
      </c>
      <c r="H422" s="250">
        <v>144.26300000000001</v>
      </c>
      <c r="I422" s="251"/>
      <c r="L422" s="247"/>
      <c r="M422" s="252"/>
      <c r="N422" s="253"/>
      <c r="O422" s="253"/>
      <c r="P422" s="253"/>
      <c r="Q422" s="253"/>
      <c r="R422" s="253"/>
      <c r="S422" s="253"/>
      <c r="T422" s="254"/>
      <c r="AT422" s="248" t="s">
        <v>242</v>
      </c>
      <c r="AU422" s="248" t="s">
        <v>79</v>
      </c>
      <c r="AV422" s="14" t="s">
        <v>169</v>
      </c>
      <c r="AW422" s="14" t="s">
        <v>34</v>
      </c>
      <c r="AX422" s="14" t="s">
        <v>77</v>
      </c>
      <c r="AY422" s="248" t="s">
        <v>156</v>
      </c>
    </row>
    <row r="423" s="1" customFormat="1" ht="25.5" customHeight="1">
      <c r="B423" s="213"/>
      <c r="C423" s="214" t="s">
        <v>875</v>
      </c>
      <c r="D423" s="214" t="s">
        <v>159</v>
      </c>
      <c r="E423" s="215" t="s">
        <v>626</v>
      </c>
      <c r="F423" s="216" t="s">
        <v>627</v>
      </c>
      <c r="G423" s="217" t="s">
        <v>260</v>
      </c>
      <c r="H423" s="218">
        <v>133.768</v>
      </c>
      <c r="I423" s="219"/>
      <c r="J423" s="220">
        <f>ROUND(I423*H423,2)</f>
        <v>0</v>
      </c>
      <c r="K423" s="216" t="s">
        <v>163</v>
      </c>
      <c r="L423" s="47"/>
      <c r="M423" s="221" t="s">
        <v>5</v>
      </c>
      <c r="N423" s="222" t="s">
        <v>41</v>
      </c>
      <c r="O423" s="48"/>
      <c r="P423" s="223">
        <f>O423*H423</f>
        <v>0</v>
      </c>
      <c r="Q423" s="223">
        <v>0</v>
      </c>
      <c r="R423" s="223">
        <f>Q423*H423</f>
        <v>0</v>
      </c>
      <c r="S423" s="223">
        <v>0</v>
      </c>
      <c r="T423" s="224">
        <f>S423*H423</f>
        <v>0</v>
      </c>
      <c r="AR423" s="25" t="s">
        <v>169</v>
      </c>
      <c r="AT423" s="25" t="s">
        <v>159</v>
      </c>
      <c r="AU423" s="25" t="s">
        <v>79</v>
      </c>
      <c r="AY423" s="25" t="s">
        <v>156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25" t="s">
        <v>77</v>
      </c>
      <c r="BK423" s="225">
        <f>ROUND(I423*H423,2)</f>
        <v>0</v>
      </c>
      <c r="BL423" s="25" t="s">
        <v>169</v>
      </c>
      <c r="BM423" s="25" t="s">
        <v>628</v>
      </c>
    </row>
    <row r="424" s="12" customFormat="1">
      <c r="B424" s="231"/>
      <c r="D424" s="232" t="s">
        <v>242</v>
      </c>
      <c r="E424" s="233" t="s">
        <v>5</v>
      </c>
      <c r="F424" s="234" t="s">
        <v>876</v>
      </c>
      <c r="H424" s="233" t="s">
        <v>5</v>
      </c>
      <c r="I424" s="235"/>
      <c r="L424" s="231"/>
      <c r="M424" s="236"/>
      <c r="N424" s="237"/>
      <c r="O424" s="237"/>
      <c r="P424" s="237"/>
      <c r="Q424" s="237"/>
      <c r="R424" s="237"/>
      <c r="S424" s="237"/>
      <c r="T424" s="238"/>
      <c r="AT424" s="233" t="s">
        <v>242</v>
      </c>
      <c r="AU424" s="233" t="s">
        <v>79</v>
      </c>
      <c r="AV424" s="12" t="s">
        <v>77</v>
      </c>
      <c r="AW424" s="12" t="s">
        <v>34</v>
      </c>
      <c r="AX424" s="12" t="s">
        <v>70</v>
      </c>
      <c r="AY424" s="233" t="s">
        <v>156</v>
      </c>
    </row>
    <row r="425" s="13" customFormat="1">
      <c r="B425" s="239"/>
      <c r="D425" s="232" t="s">
        <v>242</v>
      </c>
      <c r="E425" s="240" t="s">
        <v>5</v>
      </c>
      <c r="F425" s="241" t="s">
        <v>877</v>
      </c>
      <c r="H425" s="242">
        <v>39.008000000000003</v>
      </c>
      <c r="I425" s="243"/>
      <c r="L425" s="239"/>
      <c r="M425" s="244"/>
      <c r="N425" s="245"/>
      <c r="O425" s="245"/>
      <c r="P425" s="245"/>
      <c r="Q425" s="245"/>
      <c r="R425" s="245"/>
      <c r="S425" s="245"/>
      <c r="T425" s="246"/>
      <c r="AT425" s="240" t="s">
        <v>242</v>
      </c>
      <c r="AU425" s="240" t="s">
        <v>79</v>
      </c>
      <c r="AV425" s="13" t="s">
        <v>79</v>
      </c>
      <c r="AW425" s="13" t="s">
        <v>34</v>
      </c>
      <c r="AX425" s="13" t="s">
        <v>70</v>
      </c>
      <c r="AY425" s="240" t="s">
        <v>156</v>
      </c>
    </row>
    <row r="426" s="12" customFormat="1">
      <c r="B426" s="231"/>
      <c r="D426" s="232" t="s">
        <v>242</v>
      </c>
      <c r="E426" s="233" t="s">
        <v>5</v>
      </c>
      <c r="F426" s="234" t="s">
        <v>648</v>
      </c>
      <c r="H426" s="233" t="s">
        <v>5</v>
      </c>
      <c r="I426" s="235"/>
      <c r="L426" s="231"/>
      <c r="M426" s="236"/>
      <c r="N426" s="237"/>
      <c r="O426" s="237"/>
      <c r="P426" s="237"/>
      <c r="Q426" s="237"/>
      <c r="R426" s="237"/>
      <c r="S426" s="237"/>
      <c r="T426" s="238"/>
      <c r="AT426" s="233" t="s">
        <v>242</v>
      </c>
      <c r="AU426" s="233" t="s">
        <v>79</v>
      </c>
      <c r="AV426" s="12" t="s">
        <v>77</v>
      </c>
      <c r="AW426" s="12" t="s">
        <v>34</v>
      </c>
      <c r="AX426" s="12" t="s">
        <v>70</v>
      </c>
      <c r="AY426" s="233" t="s">
        <v>156</v>
      </c>
    </row>
    <row r="427" s="13" customFormat="1">
      <c r="B427" s="239"/>
      <c r="D427" s="232" t="s">
        <v>242</v>
      </c>
      <c r="E427" s="240" t="s">
        <v>5</v>
      </c>
      <c r="F427" s="241" t="s">
        <v>878</v>
      </c>
      <c r="H427" s="242">
        <v>49.128</v>
      </c>
      <c r="I427" s="243"/>
      <c r="L427" s="239"/>
      <c r="M427" s="244"/>
      <c r="N427" s="245"/>
      <c r="O427" s="245"/>
      <c r="P427" s="245"/>
      <c r="Q427" s="245"/>
      <c r="R427" s="245"/>
      <c r="S427" s="245"/>
      <c r="T427" s="246"/>
      <c r="AT427" s="240" t="s">
        <v>242</v>
      </c>
      <c r="AU427" s="240" t="s">
        <v>79</v>
      </c>
      <c r="AV427" s="13" t="s">
        <v>79</v>
      </c>
      <c r="AW427" s="13" t="s">
        <v>34</v>
      </c>
      <c r="AX427" s="13" t="s">
        <v>70</v>
      </c>
      <c r="AY427" s="240" t="s">
        <v>156</v>
      </c>
    </row>
    <row r="428" s="12" customFormat="1">
      <c r="B428" s="231"/>
      <c r="D428" s="232" t="s">
        <v>242</v>
      </c>
      <c r="E428" s="233" t="s">
        <v>5</v>
      </c>
      <c r="F428" s="234" t="s">
        <v>650</v>
      </c>
      <c r="H428" s="233" t="s">
        <v>5</v>
      </c>
      <c r="I428" s="235"/>
      <c r="L428" s="231"/>
      <c r="M428" s="236"/>
      <c r="N428" s="237"/>
      <c r="O428" s="237"/>
      <c r="P428" s="237"/>
      <c r="Q428" s="237"/>
      <c r="R428" s="237"/>
      <c r="S428" s="237"/>
      <c r="T428" s="238"/>
      <c r="AT428" s="233" t="s">
        <v>242</v>
      </c>
      <c r="AU428" s="233" t="s">
        <v>79</v>
      </c>
      <c r="AV428" s="12" t="s">
        <v>77</v>
      </c>
      <c r="AW428" s="12" t="s">
        <v>34</v>
      </c>
      <c r="AX428" s="12" t="s">
        <v>70</v>
      </c>
      <c r="AY428" s="233" t="s">
        <v>156</v>
      </c>
    </row>
    <row r="429" s="13" customFormat="1">
      <c r="B429" s="239"/>
      <c r="D429" s="232" t="s">
        <v>242</v>
      </c>
      <c r="E429" s="240" t="s">
        <v>5</v>
      </c>
      <c r="F429" s="241" t="s">
        <v>879</v>
      </c>
      <c r="H429" s="242">
        <v>45.631999999999998</v>
      </c>
      <c r="I429" s="243"/>
      <c r="L429" s="239"/>
      <c r="M429" s="244"/>
      <c r="N429" s="245"/>
      <c r="O429" s="245"/>
      <c r="P429" s="245"/>
      <c r="Q429" s="245"/>
      <c r="R429" s="245"/>
      <c r="S429" s="245"/>
      <c r="T429" s="246"/>
      <c r="AT429" s="240" t="s">
        <v>242</v>
      </c>
      <c r="AU429" s="240" t="s">
        <v>79</v>
      </c>
      <c r="AV429" s="13" t="s">
        <v>79</v>
      </c>
      <c r="AW429" s="13" t="s">
        <v>34</v>
      </c>
      <c r="AX429" s="13" t="s">
        <v>70</v>
      </c>
      <c r="AY429" s="240" t="s">
        <v>156</v>
      </c>
    </row>
    <row r="430" s="14" customFormat="1">
      <c r="B430" s="247"/>
      <c r="D430" s="232" t="s">
        <v>242</v>
      </c>
      <c r="E430" s="248" t="s">
        <v>5</v>
      </c>
      <c r="F430" s="249" t="s">
        <v>249</v>
      </c>
      <c r="H430" s="250">
        <v>133.768</v>
      </c>
      <c r="I430" s="251"/>
      <c r="L430" s="247"/>
      <c r="M430" s="252"/>
      <c r="N430" s="253"/>
      <c r="O430" s="253"/>
      <c r="P430" s="253"/>
      <c r="Q430" s="253"/>
      <c r="R430" s="253"/>
      <c r="S430" s="253"/>
      <c r="T430" s="254"/>
      <c r="AT430" s="248" t="s">
        <v>242</v>
      </c>
      <c r="AU430" s="248" t="s">
        <v>79</v>
      </c>
      <c r="AV430" s="14" t="s">
        <v>169</v>
      </c>
      <c r="AW430" s="14" t="s">
        <v>34</v>
      </c>
      <c r="AX430" s="14" t="s">
        <v>77</v>
      </c>
      <c r="AY430" s="248" t="s">
        <v>156</v>
      </c>
    </row>
    <row r="431" s="1" customFormat="1" ht="16.5" customHeight="1">
      <c r="B431" s="213"/>
      <c r="C431" s="214" t="s">
        <v>880</v>
      </c>
      <c r="D431" s="214" t="s">
        <v>159</v>
      </c>
      <c r="E431" s="215" t="s">
        <v>631</v>
      </c>
      <c r="F431" s="216" t="s">
        <v>632</v>
      </c>
      <c r="G431" s="217" t="s">
        <v>260</v>
      </c>
      <c r="H431" s="218">
        <v>99.200000000000003</v>
      </c>
      <c r="I431" s="219"/>
      <c r="J431" s="220">
        <f>ROUND(I431*H431,2)</f>
        <v>0</v>
      </c>
      <c r="K431" s="216" t="s">
        <v>163</v>
      </c>
      <c r="L431" s="47"/>
      <c r="M431" s="221" t="s">
        <v>5</v>
      </c>
      <c r="N431" s="222" t="s">
        <v>41</v>
      </c>
      <c r="O431" s="48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AR431" s="25" t="s">
        <v>169</v>
      </c>
      <c r="AT431" s="25" t="s">
        <v>159</v>
      </c>
      <c r="AU431" s="25" t="s">
        <v>79</v>
      </c>
      <c r="AY431" s="25" t="s">
        <v>156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25" t="s">
        <v>77</v>
      </c>
      <c r="BK431" s="225">
        <f>ROUND(I431*H431,2)</f>
        <v>0</v>
      </c>
      <c r="BL431" s="25" t="s">
        <v>169</v>
      </c>
      <c r="BM431" s="25" t="s">
        <v>633</v>
      </c>
    </row>
    <row r="432" s="12" customFormat="1">
      <c r="B432" s="231"/>
      <c r="D432" s="232" t="s">
        <v>242</v>
      </c>
      <c r="E432" s="233" t="s">
        <v>5</v>
      </c>
      <c r="F432" s="234" t="s">
        <v>881</v>
      </c>
      <c r="H432" s="233" t="s">
        <v>5</v>
      </c>
      <c r="I432" s="235"/>
      <c r="L432" s="231"/>
      <c r="M432" s="236"/>
      <c r="N432" s="237"/>
      <c r="O432" s="237"/>
      <c r="P432" s="237"/>
      <c r="Q432" s="237"/>
      <c r="R432" s="237"/>
      <c r="S432" s="237"/>
      <c r="T432" s="238"/>
      <c r="AT432" s="233" t="s">
        <v>242</v>
      </c>
      <c r="AU432" s="233" t="s">
        <v>79</v>
      </c>
      <c r="AV432" s="12" t="s">
        <v>77</v>
      </c>
      <c r="AW432" s="12" t="s">
        <v>34</v>
      </c>
      <c r="AX432" s="12" t="s">
        <v>70</v>
      </c>
      <c r="AY432" s="233" t="s">
        <v>156</v>
      </c>
    </row>
    <row r="433" s="13" customFormat="1">
      <c r="B433" s="239"/>
      <c r="D433" s="232" t="s">
        <v>242</v>
      </c>
      <c r="E433" s="240" t="s">
        <v>5</v>
      </c>
      <c r="F433" s="241" t="s">
        <v>882</v>
      </c>
      <c r="H433" s="242">
        <v>88</v>
      </c>
      <c r="I433" s="243"/>
      <c r="L433" s="239"/>
      <c r="M433" s="244"/>
      <c r="N433" s="245"/>
      <c r="O433" s="245"/>
      <c r="P433" s="245"/>
      <c r="Q433" s="245"/>
      <c r="R433" s="245"/>
      <c r="S433" s="245"/>
      <c r="T433" s="246"/>
      <c r="AT433" s="240" t="s">
        <v>242</v>
      </c>
      <c r="AU433" s="240" t="s">
        <v>79</v>
      </c>
      <c r="AV433" s="13" t="s">
        <v>79</v>
      </c>
      <c r="AW433" s="13" t="s">
        <v>34</v>
      </c>
      <c r="AX433" s="13" t="s">
        <v>70</v>
      </c>
      <c r="AY433" s="240" t="s">
        <v>156</v>
      </c>
    </row>
    <row r="434" s="12" customFormat="1">
      <c r="B434" s="231"/>
      <c r="D434" s="232" t="s">
        <v>242</v>
      </c>
      <c r="E434" s="233" t="s">
        <v>5</v>
      </c>
      <c r="F434" s="234" t="s">
        <v>883</v>
      </c>
      <c r="H434" s="233" t="s">
        <v>5</v>
      </c>
      <c r="I434" s="235"/>
      <c r="L434" s="231"/>
      <c r="M434" s="236"/>
      <c r="N434" s="237"/>
      <c r="O434" s="237"/>
      <c r="P434" s="237"/>
      <c r="Q434" s="237"/>
      <c r="R434" s="237"/>
      <c r="S434" s="237"/>
      <c r="T434" s="238"/>
      <c r="AT434" s="233" t="s">
        <v>242</v>
      </c>
      <c r="AU434" s="233" t="s">
        <v>79</v>
      </c>
      <c r="AV434" s="12" t="s">
        <v>77</v>
      </c>
      <c r="AW434" s="12" t="s">
        <v>34</v>
      </c>
      <c r="AX434" s="12" t="s">
        <v>70</v>
      </c>
      <c r="AY434" s="233" t="s">
        <v>156</v>
      </c>
    </row>
    <row r="435" s="13" customFormat="1">
      <c r="B435" s="239"/>
      <c r="D435" s="232" t="s">
        <v>242</v>
      </c>
      <c r="E435" s="240" t="s">
        <v>5</v>
      </c>
      <c r="F435" s="241" t="s">
        <v>884</v>
      </c>
      <c r="H435" s="242">
        <v>11.199999999999999</v>
      </c>
      <c r="I435" s="243"/>
      <c r="L435" s="239"/>
      <c r="M435" s="244"/>
      <c r="N435" s="245"/>
      <c r="O435" s="245"/>
      <c r="P435" s="245"/>
      <c r="Q435" s="245"/>
      <c r="R435" s="245"/>
      <c r="S435" s="245"/>
      <c r="T435" s="246"/>
      <c r="AT435" s="240" t="s">
        <v>242</v>
      </c>
      <c r="AU435" s="240" t="s">
        <v>79</v>
      </c>
      <c r="AV435" s="13" t="s">
        <v>79</v>
      </c>
      <c r="AW435" s="13" t="s">
        <v>34</v>
      </c>
      <c r="AX435" s="13" t="s">
        <v>70</v>
      </c>
      <c r="AY435" s="240" t="s">
        <v>156</v>
      </c>
    </row>
    <row r="436" s="14" customFormat="1">
      <c r="B436" s="247"/>
      <c r="D436" s="232" t="s">
        <v>242</v>
      </c>
      <c r="E436" s="248" t="s">
        <v>5</v>
      </c>
      <c r="F436" s="249" t="s">
        <v>249</v>
      </c>
      <c r="H436" s="250">
        <v>99.200000000000003</v>
      </c>
      <c r="I436" s="251"/>
      <c r="L436" s="247"/>
      <c r="M436" s="267"/>
      <c r="N436" s="268"/>
      <c r="O436" s="268"/>
      <c r="P436" s="268"/>
      <c r="Q436" s="268"/>
      <c r="R436" s="268"/>
      <c r="S436" s="268"/>
      <c r="T436" s="269"/>
      <c r="AT436" s="248" t="s">
        <v>242</v>
      </c>
      <c r="AU436" s="248" t="s">
        <v>79</v>
      </c>
      <c r="AV436" s="14" t="s">
        <v>169</v>
      </c>
      <c r="AW436" s="14" t="s">
        <v>34</v>
      </c>
      <c r="AX436" s="14" t="s">
        <v>77</v>
      </c>
      <c r="AY436" s="248" t="s">
        <v>156</v>
      </c>
    </row>
    <row r="437" s="1" customFormat="1" ht="6.96" customHeight="1">
      <c r="B437" s="68"/>
      <c r="C437" s="69"/>
      <c r="D437" s="69"/>
      <c r="E437" s="69"/>
      <c r="F437" s="69"/>
      <c r="G437" s="69"/>
      <c r="H437" s="69"/>
      <c r="I437" s="164"/>
      <c r="J437" s="69"/>
      <c r="K437" s="69"/>
      <c r="L437" s="47"/>
    </row>
  </sheetData>
  <autoFilter ref="C96:K436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3:H83"/>
    <mergeCell ref="E87:H87"/>
    <mergeCell ref="E85:H85"/>
    <mergeCell ref="E89:H89"/>
    <mergeCell ref="G1:H1"/>
    <mergeCell ref="L2:V2"/>
  </mergeCells>
  <hyperlinks>
    <hyperlink ref="F1:G1" location="C2" display="1) Krycí list soupisu"/>
    <hyperlink ref="G1:H1" location="C62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103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224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885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ROUND(J94,2)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ROUND(SUM(BE94:BE203), 2)</f>
        <v>0</v>
      </c>
      <c r="G34" s="48"/>
      <c r="H34" s="48"/>
      <c r="I34" s="156">
        <v>0.20999999999999999</v>
      </c>
      <c r="J34" s="155">
        <f>ROUND(ROUND((SUM(BE94:BE203)),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ROUND(SUM(BF94:BF203), 2)</f>
        <v>0</v>
      </c>
      <c r="G35" s="48"/>
      <c r="H35" s="48"/>
      <c r="I35" s="156">
        <v>0.14999999999999999</v>
      </c>
      <c r="J35" s="155">
        <f>ROUND(ROUND((SUM(BF94:BF203)),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ROUND(SUM(BG94:BG203),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ROUND(SUM(BH94:BH203),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ROUND(SUM(BI94:BI203),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224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102.3.UN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J94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J95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J96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J101</f>
        <v>0</v>
      </c>
      <c r="K67" s="186"/>
    </row>
    <row r="68" s="9" customFormat="1" ht="19.92" customHeight="1">
      <c r="B68" s="180"/>
      <c r="C68" s="181"/>
      <c r="D68" s="182" t="s">
        <v>339</v>
      </c>
      <c r="E68" s="183"/>
      <c r="F68" s="183"/>
      <c r="G68" s="183"/>
      <c r="H68" s="183"/>
      <c r="I68" s="184"/>
      <c r="J68" s="185">
        <f>J196</f>
        <v>0</v>
      </c>
      <c r="K68" s="186"/>
    </row>
    <row r="69" s="8" customFormat="1" ht="24.96" customHeight="1">
      <c r="B69" s="173"/>
      <c r="C69" s="174"/>
      <c r="D69" s="175" t="s">
        <v>233</v>
      </c>
      <c r="E69" s="176"/>
      <c r="F69" s="176"/>
      <c r="G69" s="176"/>
      <c r="H69" s="176"/>
      <c r="I69" s="177"/>
      <c r="J69" s="178">
        <f>J201</f>
        <v>0</v>
      </c>
      <c r="K69" s="179"/>
    </row>
    <row r="70" s="9" customFormat="1" ht="19.92" customHeight="1">
      <c r="B70" s="180"/>
      <c r="C70" s="181"/>
      <c r="D70" s="182" t="s">
        <v>234</v>
      </c>
      <c r="E70" s="183"/>
      <c r="F70" s="183"/>
      <c r="G70" s="183"/>
      <c r="H70" s="183"/>
      <c r="I70" s="184"/>
      <c r="J70" s="185">
        <f>J202</f>
        <v>0</v>
      </c>
      <c r="K70" s="186"/>
    </row>
    <row r="71" s="1" customFormat="1" ht="21.84" customHeight="1">
      <c r="B71" s="47"/>
      <c r="C71" s="48"/>
      <c r="D71" s="48"/>
      <c r="E71" s="48"/>
      <c r="F71" s="48"/>
      <c r="G71" s="48"/>
      <c r="H71" s="48"/>
      <c r="I71" s="142"/>
      <c r="J71" s="48"/>
      <c r="K71" s="52"/>
    </row>
    <row r="72" s="1" customFormat="1" ht="6.96" customHeight="1">
      <c r="B72" s="68"/>
      <c r="C72" s="69"/>
      <c r="D72" s="69"/>
      <c r="E72" s="69"/>
      <c r="F72" s="69"/>
      <c r="G72" s="69"/>
      <c r="H72" s="69"/>
      <c r="I72" s="164"/>
      <c r="J72" s="69"/>
      <c r="K72" s="70"/>
    </row>
    <row r="76" s="1" customFormat="1" ht="6.96" customHeight="1">
      <c r="B76" s="71"/>
      <c r="C76" s="72"/>
      <c r="D76" s="72"/>
      <c r="E76" s="72"/>
      <c r="F76" s="72"/>
      <c r="G76" s="72"/>
      <c r="H76" s="72"/>
      <c r="I76" s="165"/>
      <c r="J76" s="72"/>
      <c r="K76" s="72"/>
      <c r="L76" s="47"/>
    </row>
    <row r="77" s="1" customFormat="1" ht="36.96" customHeight="1">
      <c r="B77" s="47"/>
      <c r="C77" s="73" t="s">
        <v>139</v>
      </c>
      <c r="I77" s="187"/>
      <c r="L77" s="47"/>
    </row>
    <row r="78" s="1" customFormat="1" ht="6.96" customHeight="1">
      <c r="B78" s="47"/>
      <c r="I78" s="187"/>
      <c r="L78" s="47"/>
    </row>
    <row r="79" s="1" customFormat="1" ht="14.4" customHeight="1">
      <c r="B79" s="47"/>
      <c r="C79" s="75" t="s">
        <v>19</v>
      </c>
      <c r="I79" s="187"/>
      <c r="L79" s="47"/>
    </row>
    <row r="80" s="1" customFormat="1" ht="16.5" customHeight="1">
      <c r="B80" s="47"/>
      <c r="E80" s="188" t="str">
        <f>E7</f>
        <v>Cyklostezka Bratrušov - 2.rozpočet</v>
      </c>
      <c r="F80" s="75"/>
      <c r="G80" s="75"/>
      <c r="H80" s="75"/>
      <c r="I80" s="187"/>
      <c r="L80" s="47"/>
    </row>
    <row r="81">
      <c r="B81" s="29"/>
      <c r="C81" s="75" t="s">
        <v>124</v>
      </c>
      <c r="L81" s="29"/>
    </row>
    <row r="82" ht="16.5" customHeight="1">
      <c r="B82" s="29"/>
      <c r="E82" s="188" t="s">
        <v>125</v>
      </c>
      <c r="L82" s="29"/>
    </row>
    <row r="83">
      <c r="B83" s="29"/>
      <c r="C83" s="75" t="s">
        <v>126</v>
      </c>
      <c r="L83" s="29"/>
    </row>
    <row r="84" s="1" customFormat="1" ht="16.5" customHeight="1">
      <c r="B84" s="47"/>
      <c r="E84" s="230" t="s">
        <v>224</v>
      </c>
      <c r="F84" s="1"/>
      <c r="G84" s="1"/>
      <c r="H84" s="1"/>
      <c r="I84" s="187"/>
      <c r="L84" s="47"/>
    </row>
    <row r="85" s="1" customFormat="1" ht="14.4" customHeight="1">
      <c r="B85" s="47"/>
      <c r="C85" s="75" t="s">
        <v>225</v>
      </c>
      <c r="I85" s="187"/>
      <c r="L85" s="47"/>
    </row>
    <row r="86" s="1" customFormat="1" ht="17.25" customHeight="1">
      <c r="B86" s="47"/>
      <c r="E86" s="78" t="str">
        <f>E13</f>
        <v>OS 102.3.UN - Dopravní značení - uznatelné náklady</v>
      </c>
      <c r="F86" s="1"/>
      <c r="G86" s="1"/>
      <c r="H86" s="1"/>
      <c r="I86" s="187"/>
      <c r="L86" s="47"/>
    </row>
    <row r="87" s="1" customFormat="1" ht="6.96" customHeight="1">
      <c r="B87" s="47"/>
      <c r="I87" s="187"/>
      <c r="L87" s="47"/>
    </row>
    <row r="88" s="1" customFormat="1" ht="18" customHeight="1">
      <c r="B88" s="47"/>
      <c r="C88" s="75" t="s">
        <v>23</v>
      </c>
      <c r="F88" s="189" t="str">
        <f>F16</f>
        <v>Bratrušov</v>
      </c>
      <c r="I88" s="190" t="s">
        <v>25</v>
      </c>
      <c r="J88" s="80" t="str">
        <f>IF(J16="","",J16)</f>
        <v>5.6.2017</v>
      </c>
      <c r="L88" s="47"/>
    </row>
    <row r="89" s="1" customFormat="1" ht="6.96" customHeight="1">
      <c r="B89" s="47"/>
      <c r="I89" s="187"/>
      <c r="L89" s="47"/>
    </row>
    <row r="90" s="1" customFormat="1">
      <c r="B90" s="47"/>
      <c r="C90" s="75" t="s">
        <v>27</v>
      </c>
      <c r="F90" s="189" t="str">
        <f>E19</f>
        <v xml:space="preserve"> </v>
      </c>
      <c r="I90" s="190" t="s">
        <v>33</v>
      </c>
      <c r="J90" s="189" t="str">
        <f>E25</f>
        <v xml:space="preserve"> </v>
      </c>
      <c r="L90" s="47"/>
    </row>
    <row r="91" s="1" customFormat="1" ht="14.4" customHeight="1">
      <c r="B91" s="47"/>
      <c r="C91" s="75" t="s">
        <v>31</v>
      </c>
      <c r="F91" s="189" t="str">
        <f>IF(E22="","",E22)</f>
        <v/>
      </c>
      <c r="I91" s="187"/>
      <c r="L91" s="47"/>
    </row>
    <row r="92" s="1" customFormat="1" ht="10.32" customHeight="1">
      <c r="B92" s="47"/>
      <c r="I92" s="187"/>
      <c r="L92" s="47"/>
    </row>
    <row r="93" s="10" customFormat="1" ht="29.28" customHeight="1">
      <c r="B93" s="191"/>
      <c r="C93" s="192" t="s">
        <v>140</v>
      </c>
      <c r="D93" s="193" t="s">
        <v>55</v>
      </c>
      <c r="E93" s="193" t="s">
        <v>51</v>
      </c>
      <c r="F93" s="193" t="s">
        <v>141</v>
      </c>
      <c r="G93" s="193" t="s">
        <v>142</v>
      </c>
      <c r="H93" s="193" t="s">
        <v>143</v>
      </c>
      <c r="I93" s="194" t="s">
        <v>144</v>
      </c>
      <c r="J93" s="193" t="s">
        <v>130</v>
      </c>
      <c r="K93" s="195" t="s">
        <v>145</v>
      </c>
      <c r="L93" s="191"/>
      <c r="M93" s="93" t="s">
        <v>146</v>
      </c>
      <c r="N93" s="94" t="s">
        <v>40</v>
      </c>
      <c r="O93" s="94" t="s">
        <v>147</v>
      </c>
      <c r="P93" s="94" t="s">
        <v>148</v>
      </c>
      <c r="Q93" s="94" t="s">
        <v>149</v>
      </c>
      <c r="R93" s="94" t="s">
        <v>150</v>
      </c>
      <c r="S93" s="94" t="s">
        <v>151</v>
      </c>
      <c r="T93" s="95" t="s">
        <v>152</v>
      </c>
    </row>
    <row r="94" s="1" customFormat="1" ht="29.28" customHeight="1">
      <c r="B94" s="47"/>
      <c r="C94" s="97" t="s">
        <v>131</v>
      </c>
      <c r="I94" s="187"/>
      <c r="J94" s="196">
        <f>BK94</f>
        <v>0</v>
      </c>
      <c r="L94" s="47"/>
      <c r="M94" s="96"/>
      <c r="N94" s="83"/>
      <c r="O94" s="83"/>
      <c r="P94" s="197">
        <f>P95+P201</f>
        <v>0</v>
      </c>
      <c r="Q94" s="83"/>
      <c r="R94" s="197">
        <f>R95+R201</f>
        <v>1.8619299999999999</v>
      </c>
      <c r="S94" s="83"/>
      <c r="T94" s="198">
        <f>T95+T201</f>
        <v>0.086000000000000007</v>
      </c>
      <c r="AT94" s="25" t="s">
        <v>69</v>
      </c>
      <c r="AU94" s="25" t="s">
        <v>132</v>
      </c>
      <c r="BK94" s="199">
        <f>BK95+BK201</f>
        <v>0</v>
      </c>
    </row>
    <row r="95" s="11" customFormat="1" ht="37.44001" customHeight="1">
      <c r="B95" s="200"/>
      <c r="D95" s="201" t="s">
        <v>69</v>
      </c>
      <c r="E95" s="202" t="s">
        <v>235</v>
      </c>
      <c r="F95" s="202" t="s">
        <v>236</v>
      </c>
      <c r="I95" s="203"/>
      <c r="J95" s="204">
        <f>BK95</f>
        <v>0</v>
      </c>
      <c r="L95" s="200"/>
      <c r="M95" s="205"/>
      <c r="N95" s="206"/>
      <c r="O95" s="206"/>
      <c r="P95" s="207">
        <f>P96+P101+P196</f>
        <v>0</v>
      </c>
      <c r="Q95" s="206"/>
      <c r="R95" s="207">
        <f>R96+R101+R196</f>
        <v>1.8619299999999999</v>
      </c>
      <c r="S95" s="206"/>
      <c r="T95" s="208">
        <f>T96+T101+T196</f>
        <v>0.086000000000000007</v>
      </c>
      <c r="AR95" s="201" t="s">
        <v>77</v>
      </c>
      <c r="AT95" s="209" t="s">
        <v>69</v>
      </c>
      <c r="AU95" s="209" t="s">
        <v>70</v>
      </c>
      <c r="AY95" s="201" t="s">
        <v>156</v>
      </c>
      <c r="BK95" s="210">
        <f>BK96+BK101+BK196</f>
        <v>0</v>
      </c>
    </row>
    <row r="96" s="11" customFormat="1" ht="19.92" customHeight="1">
      <c r="B96" s="200"/>
      <c r="D96" s="201" t="s">
        <v>69</v>
      </c>
      <c r="E96" s="211" t="s">
        <v>77</v>
      </c>
      <c r="F96" s="211" t="s">
        <v>237</v>
      </c>
      <c r="I96" s="203"/>
      <c r="J96" s="212">
        <f>BK96</f>
        <v>0</v>
      </c>
      <c r="L96" s="200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0</v>
      </c>
      <c r="AR96" s="201" t="s">
        <v>77</v>
      </c>
      <c r="AT96" s="209" t="s">
        <v>69</v>
      </c>
      <c r="AU96" s="209" t="s">
        <v>77</v>
      </c>
      <c r="AY96" s="201" t="s">
        <v>156</v>
      </c>
      <c r="BK96" s="210">
        <f>SUM(BK97:BK100)</f>
        <v>0</v>
      </c>
    </row>
    <row r="97" s="1" customFormat="1" ht="38.25" customHeight="1">
      <c r="B97" s="213"/>
      <c r="C97" s="214" t="s">
        <v>77</v>
      </c>
      <c r="D97" s="214" t="s">
        <v>159</v>
      </c>
      <c r="E97" s="215" t="s">
        <v>886</v>
      </c>
      <c r="F97" s="216" t="s">
        <v>887</v>
      </c>
      <c r="G97" s="217" t="s">
        <v>240</v>
      </c>
      <c r="H97" s="218">
        <v>0.67000000000000004</v>
      </c>
      <c r="I97" s="219"/>
      <c r="J97" s="220">
        <f>ROUND(I97*H97,2)</f>
        <v>0</v>
      </c>
      <c r="K97" s="216" t="s">
        <v>163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169</v>
      </c>
      <c r="AT97" s="25" t="s">
        <v>159</v>
      </c>
      <c r="AU97" s="25" t="s">
        <v>79</v>
      </c>
      <c r="AY97" s="25" t="s">
        <v>156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169</v>
      </c>
      <c r="BM97" s="25" t="s">
        <v>888</v>
      </c>
    </row>
    <row r="98" s="12" customFormat="1">
      <c r="B98" s="231"/>
      <c r="D98" s="232" t="s">
        <v>242</v>
      </c>
      <c r="E98" s="233" t="s">
        <v>5</v>
      </c>
      <c r="F98" s="234" t="s">
        <v>889</v>
      </c>
      <c r="H98" s="233" t="s">
        <v>5</v>
      </c>
      <c r="I98" s="235"/>
      <c r="L98" s="231"/>
      <c r="M98" s="236"/>
      <c r="N98" s="237"/>
      <c r="O98" s="237"/>
      <c r="P98" s="237"/>
      <c r="Q98" s="237"/>
      <c r="R98" s="237"/>
      <c r="S98" s="237"/>
      <c r="T98" s="238"/>
      <c r="AT98" s="233" t="s">
        <v>242</v>
      </c>
      <c r="AU98" s="233" t="s">
        <v>79</v>
      </c>
      <c r="AV98" s="12" t="s">
        <v>77</v>
      </c>
      <c r="AW98" s="12" t="s">
        <v>34</v>
      </c>
      <c r="AX98" s="12" t="s">
        <v>70</v>
      </c>
      <c r="AY98" s="233" t="s">
        <v>156</v>
      </c>
    </row>
    <row r="99" s="13" customFormat="1">
      <c r="B99" s="239"/>
      <c r="D99" s="232" t="s">
        <v>242</v>
      </c>
      <c r="E99" s="240" t="s">
        <v>5</v>
      </c>
      <c r="F99" s="241" t="s">
        <v>890</v>
      </c>
      <c r="H99" s="242">
        <v>0.67000000000000004</v>
      </c>
      <c r="I99" s="243"/>
      <c r="L99" s="239"/>
      <c r="M99" s="244"/>
      <c r="N99" s="245"/>
      <c r="O99" s="245"/>
      <c r="P99" s="245"/>
      <c r="Q99" s="245"/>
      <c r="R99" s="245"/>
      <c r="S99" s="245"/>
      <c r="T99" s="246"/>
      <c r="AT99" s="240" t="s">
        <v>242</v>
      </c>
      <c r="AU99" s="240" t="s">
        <v>79</v>
      </c>
      <c r="AV99" s="13" t="s">
        <v>79</v>
      </c>
      <c r="AW99" s="13" t="s">
        <v>34</v>
      </c>
      <c r="AX99" s="13" t="s">
        <v>70</v>
      </c>
      <c r="AY99" s="240" t="s">
        <v>156</v>
      </c>
    </row>
    <row r="100" s="14" customFormat="1">
      <c r="B100" s="247"/>
      <c r="D100" s="232" t="s">
        <v>242</v>
      </c>
      <c r="E100" s="248" t="s">
        <v>5</v>
      </c>
      <c r="F100" s="249" t="s">
        <v>249</v>
      </c>
      <c r="H100" s="250">
        <v>0.67000000000000004</v>
      </c>
      <c r="I100" s="251"/>
      <c r="L100" s="247"/>
      <c r="M100" s="252"/>
      <c r="N100" s="253"/>
      <c r="O100" s="253"/>
      <c r="P100" s="253"/>
      <c r="Q100" s="253"/>
      <c r="R100" s="253"/>
      <c r="S100" s="253"/>
      <c r="T100" s="254"/>
      <c r="AT100" s="248" t="s">
        <v>242</v>
      </c>
      <c r="AU100" s="248" t="s">
        <v>79</v>
      </c>
      <c r="AV100" s="14" t="s">
        <v>169</v>
      </c>
      <c r="AW100" s="14" t="s">
        <v>34</v>
      </c>
      <c r="AX100" s="14" t="s">
        <v>77</v>
      </c>
      <c r="AY100" s="248" t="s">
        <v>156</v>
      </c>
    </row>
    <row r="101" s="11" customFormat="1" ht="29.88" customHeight="1">
      <c r="B101" s="200"/>
      <c r="D101" s="201" t="s">
        <v>69</v>
      </c>
      <c r="E101" s="211" t="s">
        <v>299</v>
      </c>
      <c r="F101" s="211" t="s">
        <v>304</v>
      </c>
      <c r="I101" s="203"/>
      <c r="J101" s="212">
        <f>BK101</f>
        <v>0</v>
      </c>
      <c r="L101" s="200"/>
      <c r="M101" s="205"/>
      <c r="N101" s="206"/>
      <c r="O101" s="206"/>
      <c r="P101" s="207">
        <f>SUM(P102:P195)</f>
        <v>0</v>
      </c>
      <c r="Q101" s="206"/>
      <c r="R101" s="207">
        <f>SUM(R102:R195)</f>
        <v>1.8619299999999999</v>
      </c>
      <c r="S101" s="206"/>
      <c r="T101" s="208">
        <f>SUM(T102:T195)</f>
        <v>0.086000000000000007</v>
      </c>
      <c r="AR101" s="201" t="s">
        <v>77</v>
      </c>
      <c r="AT101" s="209" t="s">
        <v>69</v>
      </c>
      <c r="AU101" s="209" t="s">
        <v>77</v>
      </c>
      <c r="AY101" s="201" t="s">
        <v>156</v>
      </c>
      <c r="BK101" s="210">
        <f>SUM(BK102:BK195)</f>
        <v>0</v>
      </c>
    </row>
    <row r="102" s="1" customFormat="1" ht="25.5" customHeight="1">
      <c r="B102" s="213"/>
      <c r="C102" s="214" t="s">
        <v>79</v>
      </c>
      <c r="D102" s="214" t="s">
        <v>159</v>
      </c>
      <c r="E102" s="215" t="s">
        <v>891</v>
      </c>
      <c r="F102" s="216" t="s">
        <v>892</v>
      </c>
      <c r="G102" s="217" t="s">
        <v>538</v>
      </c>
      <c r="H102" s="218">
        <v>5</v>
      </c>
      <c r="I102" s="219"/>
      <c r="J102" s="220">
        <f>ROUND(I102*H102,2)</f>
        <v>0</v>
      </c>
      <c r="K102" s="216" t="s">
        <v>163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0.00069999999999999999</v>
      </c>
      <c r="R102" s="223">
        <f>Q102*H102</f>
        <v>0.0035000000000000001</v>
      </c>
      <c r="S102" s="223">
        <v>0</v>
      </c>
      <c r="T102" s="224">
        <f>S102*H102</f>
        <v>0</v>
      </c>
      <c r="AR102" s="25" t="s">
        <v>169</v>
      </c>
      <c r="AT102" s="25" t="s">
        <v>159</v>
      </c>
      <c r="AU102" s="25" t="s">
        <v>79</v>
      </c>
      <c r="AY102" s="25" t="s">
        <v>156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169</v>
      </c>
      <c r="BM102" s="25" t="s">
        <v>893</v>
      </c>
    </row>
    <row r="103" s="12" customFormat="1">
      <c r="B103" s="231"/>
      <c r="D103" s="232" t="s">
        <v>242</v>
      </c>
      <c r="E103" s="233" t="s">
        <v>5</v>
      </c>
      <c r="F103" s="234" t="s">
        <v>894</v>
      </c>
      <c r="H103" s="233" t="s">
        <v>5</v>
      </c>
      <c r="I103" s="235"/>
      <c r="L103" s="231"/>
      <c r="M103" s="236"/>
      <c r="N103" s="237"/>
      <c r="O103" s="237"/>
      <c r="P103" s="237"/>
      <c r="Q103" s="237"/>
      <c r="R103" s="237"/>
      <c r="S103" s="237"/>
      <c r="T103" s="238"/>
      <c r="AT103" s="233" t="s">
        <v>242</v>
      </c>
      <c r="AU103" s="233" t="s">
        <v>79</v>
      </c>
      <c r="AV103" s="12" t="s">
        <v>77</v>
      </c>
      <c r="AW103" s="12" t="s">
        <v>34</v>
      </c>
      <c r="AX103" s="12" t="s">
        <v>70</v>
      </c>
      <c r="AY103" s="233" t="s">
        <v>156</v>
      </c>
    </row>
    <row r="104" s="13" customFormat="1">
      <c r="B104" s="239"/>
      <c r="D104" s="232" t="s">
        <v>242</v>
      </c>
      <c r="E104" s="240" t="s">
        <v>5</v>
      </c>
      <c r="F104" s="241" t="s">
        <v>895</v>
      </c>
      <c r="H104" s="242">
        <v>4</v>
      </c>
      <c r="I104" s="243"/>
      <c r="L104" s="239"/>
      <c r="M104" s="244"/>
      <c r="N104" s="245"/>
      <c r="O104" s="245"/>
      <c r="P104" s="245"/>
      <c r="Q104" s="245"/>
      <c r="R104" s="245"/>
      <c r="S104" s="245"/>
      <c r="T104" s="246"/>
      <c r="AT104" s="240" t="s">
        <v>242</v>
      </c>
      <c r="AU104" s="240" t="s">
        <v>79</v>
      </c>
      <c r="AV104" s="13" t="s">
        <v>79</v>
      </c>
      <c r="AW104" s="13" t="s">
        <v>34</v>
      </c>
      <c r="AX104" s="13" t="s">
        <v>70</v>
      </c>
      <c r="AY104" s="240" t="s">
        <v>156</v>
      </c>
    </row>
    <row r="105" s="12" customFormat="1">
      <c r="B105" s="231"/>
      <c r="D105" s="232" t="s">
        <v>242</v>
      </c>
      <c r="E105" s="233" t="s">
        <v>5</v>
      </c>
      <c r="F105" s="234" t="s">
        <v>896</v>
      </c>
      <c r="H105" s="233" t="s">
        <v>5</v>
      </c>
      <c r="I105" s="235"/>
      <c r="L105" s="231"/>
      <c r="M105" s="236"/>
      <c r="N105" s="237"/>
      <c r="O105" s="237"/>
      <c r="P105" s="237"/>
      <c r="Q105" s="237"/>
      <c r="R105" s="237"/>
      <c r="S105" s="237"/>
      <c r="T105" s="238"/>
      <c r="AT105" s="233" t="s">
        <v>242</v>
      </c>
      <c r="AU105" s="233" t="s">
        <v>79</v>
      </c>
      <c r="AV105" s="12" t="s">
        <v>77</v>
      </c>
      <c r="AW105" s="12" t="s">
        <v>34</v>
      </c>
      <c r="AX105" s="12" t="s">
        <v>70</v>
      </c>
      <c r="AY105" s="233" t="s">
        <v>156</v>
      </c>
    </row>
    <row r="106" s="13" customFormat="1">
      <c r="B106" s="239"/>
      <c r="D106" s="232" t="s">
        <v>242</v>
      </c>
      <c r="E106" s="240" t="s">
        <v>5</v>
      </c>
      <c r="F106" s="241" t="s">
        <v>77</v>
      </c>
      <c r="H106" s="242">
        <v>1</v>
      </c>
      <c r="I106" s="243"/>
      <c r="L106" s="239"/>
      <c r="M106" s="244"/>
      <c r="N106" s="245"/>
      <c r="O106" s="245"/>
      <c r="P106" s="245"/>
      <c r="Q106" s="245"/>
      <c r="R106" s="245"/>
      <c r="S106" s="245"/>
      <c r="T106" s="246"/>
      <c r="AT106" s="240" t="s">
        <v>242</v>
      </c>
      <c r="AU106" s="240" t="s">
        <v>79</v>
      </c>
      <c r="AV106" s="13" t="s">
        <v>79</v>
      </c>
      <c r="AW106" s="13" t="s">
        <v>34</v>
      </c>
      <c r="AX106" s="13" t="s">
        <v>70</v>
      </c>
      <c r="AY106" s="240" t="s">
        <v>156</v>
      </c>
    </row>
    <row r="107" s="14" customFormat="1">
      <c r="B107" s="247"/>
      <c r="D107" s="232" t="s">
        <v>242</v>
      </c>
      <c r="E107" s="248" t="s">
        <v>5</v>
      </c>
      <c r="F107" s="249" t="s">
        <v>249</v>
      </c>
      <c r="H107" s="250">
        <v>5</v>
      </c>
      <c r="I107" s="251"/>
      <c r="L107" s="247"/>
      <c r="M107" s="252"/>
      <c r="N107" s="253"/>
      <c r="O107" s="253"/>
      <c r="P107" s="253"/>
      <c r="Q107" s="253"/>
      <c r="R107" s="253"/>
      <c r="S107" s="253"/>
      <c r="T107" s="254"/>
      <c r="AT107" s="248" t="s">
        <v>242</v>
      </c>
      <c r="AU107" s="248" t="s">
        <v>79</v>
      </c>
      <c r="AV107" s="14" t="s">
        <v>169</v>
      </c>
      <c r="AW107" s="14" t="s">
        <v>34</v>
      </c>
      <c r="AX107" s="14" t="s">
        <v>77</v>
      </c>
      <c r="AY107" s="248" t="s">
        <v>156</v>
      </c>
    </row>
    <row r="108" s="1" customFormat="1" ht="16.5" customHeight="1">
      <c r="B108" s="213"/>
      <c r="C108" s="255" t="s">
        <v>93</v>
      </c>
      <c r="D108" s="255" t="s">
        <v>272</v>
      </c>
      <c r="E108" s="256" t="s">
        <v>897</v>
      </c>
      <c r="F108" s="257" t="s">
        <v>898</v>
      </c>
      <c r="G108" s="258" t="s">
        <v>538</v>
      </c>
      <c r="H108" s="259">
        <v>1</v>
      </c>
      <c r="I108" s="260"/>
      <c r="J108" s="261">
        <f>ROUND(I108*H108,2)</f>
        <v>0</v>
      </c>
      <c r="K108" s="257" t="s">
        <v>163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0.0060000000000000001</v>
      </c>
      <c r="R108" s="223">
        <f>Q108*H108</f>
        <v>0.0060000000000000001</v>
      </c>
      <c r="S108" s="223">
        <v>0</v>
      </c>
      <c r="T108" s="224">
        <f>S108*H108</f>
        <v>0</v>
      </c>
      <c r="AR108" s="25" t="s">
        <v>275</v>
      </c>
      <c r="AT108" s="25" t="s">
        <v>272</v>
      </c>
      <c r="AU108" s="25" t="s">
        <v>79</v>
      </c>
      <c r="AY108" s="25" t="s">
        <v>156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169</v>
      </c>
      <c r="BM108" s="25" t="s">
        <v>899</v>
      </c>
    </row>
    <row r="109" s="12" customFormat="1">
      <c r="B109" s="231"/>
      <c r="D109" s="232" t="s">
        <v>242</v>
      </c>
      <c r="E109" s="233" t="s">
        <v>5</v>
      </c>
      <c r="F109" s="234" t="s">
        <v>900</v>
      </c>
      <c r="H109" s="233" t="s">
        <v>5</v>
      </c>
      <c r="I109" s="235"/>
      <c r="L109" s="231"/>
      <c r="M109" s="236"/>
      <c r="N109" s="237"/>
      <c r="O109" s="237"/>
      <c r="P109" s="237"/>
      <c r="Q109" s="237"/>
      <c r="R109" s="237"/>
      <c r="S109" s="237"/>
      <c r="T109" s="238"/>
      <c r="AT109" s="233" t="s">
        <v>242</v>
      </c>
      <c r="AU109" s="233" t="s">
        <v>79</v>
      </c>
      <c r="AV109" s="12" t="s">
        <v>77</v>
      </c>
      <c r="AW109" s="12" t="s">
        <v>34</v>
      </c>
      <c r="AX109" s="12" t="s">
        <v>70</v>
      </c>
      <c r="AY109" s="233" t="s">
        <v>156</v>
      </c>
    </row>
    <row r="110" s="13" customFormat="1">
      <c r="B110" s="239"/>
      <c r="D110" s="232" t="s">
        <v>242</v>
      </c>
      <c r="E110" s="240" t="s">
        <v>5</v>
      </c>
      <c r="F110" s="241" t="s">
        <v>77</v>
      </c>
      <c r="H110" s="242">
        <v>1</v>
      </c>
      <c r="I110" s="243"/>
      <c r="L110" s="239"/>
      <c r="M110" s="244"/>
      <c r="N110" s="245"/>
      <c r="O110" s="245"/>
      <c r="P110" s="245"/>
      <c r="Q110" s="245"/>
      <c r="R110" s="245"/>
      <c r="S110" s="245"/>
      <c r="T110" s="246"/>
      <c r="AT110" s="240" t="s">
        <v>242</v>
      </c>
      <c r="AU110" s="240" t="s">
        <v>79</v>
      </c>
      <c r="AV110" s="13" t="s">
        <v>79</v>
      </c>
      <c r="AW110" s="13" t="s">
        <v>34</v>
      </c>
      <c r="AX110" s="13" t="s">
        <v>70</v>
      </c>
      <c r="AY110" s="240" t="s">
        <v>156</v>
      </c>
    </row>
    <row r="111" s="14" customFormat="1">
      <c r="B111" s="247"/>
      <c r="D111" s="232" t="s">
        <v>242</v>
      </c>
      <c r="E111" s="248" t="s">
        <v>5</v>
      </c>
      <c r="F111" s="249" t="s">
        <v>249</v>
      </c>
      <c r="H111" s="250">
        <v>1</v>
      </c>
      <c r="I111" s="251"/>
      <c r="L111" s="247"/>
      <c r="M111" s="252"/>
      <c r="N111" s="253"/>
      <c r="O111" s="253"/>
      <c r="P111" s="253"/>
      <c r="Q111" s="253"/>
      <c r="R111" s="253"/>
      <c r="S111" s="253"/>
      <c r="T111" s="254"/>
      <c r="AT111" s="248" t="s">
        <v>242</v>
      </c>
      <c r="AU111" s="248" t="s">
        <v>79</v>
      </c>
      <c r="AV111" s="14" t="s">
        <v>169</v>
      </c>
      <c r="AW111" s="14" t="s">
        <v>34</v>
      </c>
      <c r="AX111" s="14" t="s">
        <v>77</v>
      </c>
      <c r="AY111" s="248" t="s">
        <v>156</v>
      </c>
    </row>
    <row r="112" s="1" customFormat="1" ht="16.5" customHeight="1">
      <c r="B112" s="213"/>
      <c r="C112" s="255" t="s">
        <v>169</v>
      </c>
      <c r="D112" s="255" t="s">
        <v>272</v>
      </c>
      <c r="E112" s="256" t="s">
        <v>901</v>
      </c>
      <c r="F112" s="257" t="s">
        <v>902</v>
      </c>
      <c r="G112" s="258" t="s">
        <v>538</v>
      </c>
      <c r="H112" s="259">
        <v>4</v>
      </c>
      <c r="I112" s="260"/>
      <c r="J112" s="261">
        <f>ROUND(I112*H112,2)</f>
        <v>0</v>
      </c>
      <c r="K112" s="257" t="s">
        <v>163</v>
      </c>
      <c r="L112" s="262"/>
      <c r="M112" s="263" t="s">
        <v>5</v>
      </c>
      <c r="N112" s="264" t="s">
        <v>41</v>
      </c>
      <c r="O112" s="48"/>
      <c r="P112" s="223">
        <f>O112*H112</f>
        <v>0</v>
      </c>
      <c r="Q112" s="223">
        <v>0.0040000000000000001</v>
      </c>
      <c r="R112" s="223">
        <f>Q112*H112</f>
        <v>0.016</v>
      </c>
      <c r="S112" s="223">
        <v>0</v>
      </c>
      <c r="T112" s="224">
        <f>S112*H112</f>
        <v>0</v>
      </c>
      <c r="AR112" s="25" t="s">
        <v>275</v>
      </c>
      <c r="AT112" s="25" t="s">
        <v>272</v>
      </c>
      <c r="AU112" s="25" t="s">
        <v>79</v>
      </c>
      <c r="AY112" s="25" t="s">
        <v>156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5" t="s">
        <v>77</v>
      </c>
      <c r="BK112" s="225">
        <f>ROUND(I112*H112,2)</f>
        <v>0</v>
      </c>
      <c r="BL112" s="25" t="s">
        <v>169</v>
      </c>
      <c r="BM112" s="25" t="s">
        <v>903</v>
      </c>
    </row>
    <row r="113" s="12" customFormat="1">
      <c r="B113" s="231"/>
      <c r="D113" s="232" t="s">
        <v>242</v>
      </c>
      <c r="E113" s="233" t="s">
        <v>5</v>
      </c>
      <c r="F113" s="234" t="s">
        <v>894</v>
      </c>
      <c r="H113" s="233" t="s">
        <v>5</v>
      </c>
      <c r="I113" s="235"/>
      <c r="L113" s="231"/>
      <c r="M113" s="236"/>
      <c r="N113" s="237"/>
      <c r="O113" s="237"/>
      <c r="P113" s="237"/>
      <c r="Q113" s="237"/>
      <c r="R113" s="237"/>
      <c r="S113" s="237"/>
      <c r="T113" s="238"/>
      <c r="AT113" s="233" t="s">
        <v>242</v>
      </c>
      <c r="AU113" s="233" t="s">
        <v>79</v>
      </c>
      <c r="AV113" s="12" t="s">
        <v>77</v>
      </c>
      <c r="AW113" s="12" t="s">
        <v>34</v>
      </c>
      <c r="AX113" s="12" t="s">
        <v>70</v>
      </c>
      <c r="AY113" s="233" t="s">
        <v>156</v>
      </c>
    </row>
    <row r="114" s="13" customFormat="1">
      <c r="B114" s="239"/>
      <c r="D114" s="232" t="s">
        <v>242</v>
      </c>
      <c r="E114" s="240" t="s">
        <v>5</v>
      </c>
      <c r="F114" s="241" t="s">
        <v>895</v>
      </c>
      <c r="H114" s="242">
        <v>4</v>
      </c>
      <c r="I114" s="243"/>
      <c r="L114" s="239"/>
      <c r="M114" s="244"/>
      <c r="N114" s="245"/>
      <c r="O114" s="245"/>
      <c r="P114" s="245"/>
      <c r="Q114" s="245"/>
      <c r="R114" s="245"/>
      <c r="S114" s="245"/>
      <c r="T114" s="246"/>
      <c r="AT114" s="240" t="s">
        <v>242</v>
      </c>
      <c r="AU114" s="240" t="s">
        <v>79</v>
      </c>
      <c r="AV114" s="13" t="s">
        <v>79</v>
      </c>
      <c r="AW114" s="13" t="s">
        <v>34</v>
      </c>
      <c r="AX114" s="13" t="s">
        <v>70</v>
      </c>
      <c r="AY114" s="240" t="s">
        <v>156</v>
      </c>
    </row>
    <row r="115" s="14" customFormat="1">
      <c r="B115" s="247"/>
      <c r="D115" s="232" t="s">
        <v>242</v>
      </c>
      <c r="E115" s="248" t="s">
        <v>5</v>
      </c>
      <c r="F115" s="249" t="s">
        <v>249</v>
      </c>
      <c r="H115" s="250">
        <v>4</v>
      </c>
      <c r="I115" s="251"/>
      <c r="L115" s="247"/>
      <c r="M115" s="252"/>
      <c r="N115" s="253"/>
      <c r="O115" s="253"/>
      <c r="P115" s="253"/>
      <c r="Q115" s="253"/>
      <c r="R115" s="253"/>
      <c r="S115" s="253"/>
      <c r="T115" s="254"/>
      <c r="AT115" s="248" t="s">
        <v>242</v>
      </c>
      <c r="AU115" s="248" t="s">
        <v>79</v>
      </c>
      <c r="AV115" s="14" t="s">
        <v>169</v>
      </c>
      <c r="AW115" s="14" t="s">
        <v>34</v>
      </c>
      <c r="AX115" s="14" t="s">
        <v>77</v>
      </c>
      <c r="AY115" s="248" t="s">
        <v>156</v>
      </c>
    </row>
    <row r="116" s="1" customFormat="1" ht="25.5" customHeight="1">
      <c r="B116" s="213"/>
      <c r="C116" s="214" t="s">
        <v>155</v>
      </c>
      <c r="D116" s="214" t="s">
        <v>159</v>
      </c>
      <c r="E116" s="215" t="s">
        <v>904</v>
      </c>
      <c r="F116" s="216" t="s">
        <v>905</v>
      </c>
      <c r="G116" s="217" t="s">
        <v>538</v>
      </c>
      <c r="H116" s="218">
        <v>1</v>
      </c>
      <c r="I116" s="219"/>
      <c r="J116" s="220">
        <f>ROUND(I116*H116,2)</f>
        <v>0</v>
      </c>
      <c r="K116" s="216" t="s">
        <v>163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0.0010499999999999999</v>
      </c>
      <c r="R116" s="223">
        <f>Q116*H116</f>
        <v>0.0010499999999999999</v>
      </c>
      <c r="S116" s="223">
        <v>0</v>
      </c>
      <c r="T116" s="224">
        <f>S116*H116</f>
        <v>0</v>
      </c>
      <c r="AR116" s="25" t="s">
        <v>169</v>
      </c>
      <c r="AT116" s="25" t="s">
        <v>159</v>
      </c>
      <c r="AU116" s="25" t="s">
        <v>79</v>
      </c>
      <c r="AY116" s="25" t="s">
        <v>156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169</v>
      </c>
      <c r="BM116" s="25" t="s">
        <v>906</v>
      </c>
    </row>
    <row r="117" s="12" customFormat="1">
      <c r="B117" s="231"/>
      <c r="D117" s="232" t="s">
        <v>242</v>
      </c>
      <c r="E117" s="233" t="s">
        <v>5</v>
      </c>
      <c r="F117" s="234" t="s">
        <v>900</v>
      </c>
      <c r="H117" s="233" t="s">
        <v>5</v>
      </c>
      <c r="I117" s="235"/>
      <c r="L117" s="231"/>
      <c r="M117" s="236"/>
      <c r="N117" s="237"/>
      <c r="O117" s="237"/>
      <c r="P117" s="237"/>
      <c r="Q117" s="237"/>
      <c r="R117" s="237"/>
      <c r="S117" s="237"/>
      <c r="T117" s="238"/>
      <c r="AT117" s="233" t="s">
        <v>242</v>
      </c>
      <c r="AU117" s="233" t="s">
        <v>79</v>
      </c>
      <c r="AV117" s="12" t="s">
        <v>77</v>
      </c>
      <c r="AW117" s="12" t="s">
        <v>34</v>
      </c>
      <c r="AX117" s="12" t="s">
        <v>70</v>
      </c>
      <c r="AY117" s="233" t="s">
        <v>156</v>
      </c>
    </row>
    <row r="118" s="13" customFormat="1">
      <c r="B118" s="239"/>
      <c r="D118" s="232" t="s">
        <v>242</v>
      </c>
      <c r="E118" s="240" t="s">
        <v>5</v>
      </c>
      <c r="F118" s="241" t="s">
        <v>77</v>
      </c>
      <c r="H118" s="242">
        <v>1</v>
      </c>
      <c r="I118" s="243"/>
      <c r="L118" s="239"/>
      <c r="M118" s="244"/>
      <c r="N118" s="245"/>
      <c r="O118" s="245"/>
      <c r="P118" s="245"/>
      <c r="Q118" s="245"/>
      <c r="R118" s="245"/>
      <c r="S118" s="245"/>
      <c r="T118" s="246"/>
      <c r="AT118" s="240" t="s">
        <v>242</v>
      </c>
      <c r="AU118" s="240" t="s">
        <v>79</v>
      </c>
      <c r="AV118" s="13" t="s">
        <v>79</v>
      </c>
      <c r="AW118" s="13" t="s">
        <v>34</v>
      </c>
      <c r="AX118" s="13" t="s">
        <v>70</v>
      </c>
      <c r="AY118" s="240" t="s">
        <v>156</v>
      </c>
    </row>
    <row r="119" s="14" customFormat="1">
      <c r="B119" s="247"/>
      <c r="D119" s="232" t="s">
        <v>242</v>
      </c>
      <c r="E119" s="248" t="s">
        <v>5</v>
      </c>
      <c r="F119" s="249" t="s">
        <v>249</v>
      </c>
      <c r="H119" s="250">
        <v>1</v>
      </c>
      <c r="I119" s="251"/>
      <c r="L119" s="247"/>
      <c r="M119" s="252"/>
      <c r="N119" s="253"/>
      <c r="O119" s="253"/>
      <c r="P119" s="253"/>
      <c r="Q119" s="253"/>
      <c r="R119" s="253"/>
      <c r="S119" s="253"/>
      <c r="T119" s="254"/>
      <c r="AT119" s="248" t="s">
        <v>242</v>
      </c>
      <c r="AU119" s="248" t="s">
        <v>79</v>
      </c>
      <c r="AV119" s="14" t="s">
        <v>169</v>
      </c>
      <c r="AW119" s="14" t="s">
        <v>34</v>
      </c>
      <c r="AX119" s="14" t="s">
        <v>77</v>
      </c>
      <c r="AY119" s="248" t="s">
        <v>156</v>
      </c>
    </row>
    <row r="120" s="1" customFormat="1" ht="16.5" customHeight="1">
      <c r="B120" s="213"/>
      <c r="C120" s="214" t="s">
        <v>178</v>
      </c>
      <c r="D120" s="214" t="s">
        <v>159</v>
      </c>
      <c r="E120" s="215" t="s">
        <v>907</v>
      </c>
      <c r="F120" s="216" t="s">
        <v>908</v>
      </c>
      <c r="G120" s="217" t="s">
        <v>538</v>
      </c>
      <c r="H120" s="218">
        <v>7</v>
      </c>
      <c r="I120" s="219"/>
      <c r="J120" s="220">
        <f>ROUND(I120*H120,2)</f>
        <v>0</v>
      </c>
      <c r="K120" s="216" t="s">
        <v>163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0.11241</v>
      </c>
      <c r="R120" s="223">
        <f>Q120*H120</f>
        <v>0.78686999999999996</v>
      </c>
      <c r="S120" s="223">
        <v>0</v>
      </c>
      <c r="T120" s="224">
        <f>S120*H120</f>
        <v>0</v>
      </c>
      <c r="AR120" s="25" t="s">
        <v>169</v>
      </c>
      <c r="AT120" s="25" t="s">
        <v>159</v>
      </c>
      <c r="AU120" s="25" t="s">
        <v>79</v>
      </c>
      <c r="AY120" s="25" t="s">
        <v>156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169</v>
      </c>
      <c r="BM120" s="25" t="s">
        <v>909</v>
      </c>
    </row>
    <row r="121" s="1" customFormat="1" ht="16.5" customHeight="1">
      <c r="B121" s="213"/>
      <c r="C121" s="255" t="s">
        <v>285</v>
      </c>
      <c r="D121" s="255" t="s">
        <v>272</v>
      </c>
      <c r="E121" s="256" t="s">
        <v>910</v>
      </c>
      <c r="F121" s="257" t="s">
        <v>911</v>
      </c>
      <c r="G121" s="258" t="s">
        <v>538</v>
      </c>
      <c r="H121" s="259">
        <v>6</v>
      </c>
      <c r="I121" s="260"/>
      <c r="J121" s="261">
        <f>ROUND(I121*H121,2)</f>
        <v>0</v>
      </c>
      <c r="K121" s="257" t="s">
        <v>163</v>
      </c>
      <c r="L121" s="262"/>
      <c r="M121" s="263" t="s">
        <v>5</v>
      </c>
      <c r="N121" s="264" t="s">
        <v>41</v>
      </c>
      <c r="O121" s="48"/>
      <c r="P121" s="223">
        <f>O121*H121</f>
        <v>0</v>
      </c>
      <c r="Q121" s="223">
        <v>0.0061000000000000004</v>
      </c>
      <c r="R121" s="223">
        <f>Q121*H121</f>
        <v>0.036600000000000001</v>
      </c>
      <c r="S121" s="223">
        <v>0</v>
      </c>
      <c r="T121" s="224">
        <f>S121*H121</f>
        <v>0</v>
      </c>
      <c r="AR121" s="25" t="s">
        <v>275</v>
      </c>
      <c r="AT121" s="25" t="s">
        <v>272</v>
      </c>
      <c r="AU121" s="25" t="s">
        <v>79</v>
      </c>
      <c r="AY121" s="25" t="s">
        <v>156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169</v>
      </c>
      <c r="BM121" s="25" t="s">
        <v>912</v>
      </c>
    </row>
    <row r="122" s="1" customFormat="1" ht="16.5" customHeight="1">
      <c r="B122" s="213"/>
      <c r="C122" s="255" t="s">
        <v>275</v>
      </c>
      <c r="D122" s="255" t="s">
        <v>272</v>
      </c>
      <c r="E122" s="256" t="s">
        <v>913</v>
      </c>
      <c r="F122" s="257" t="s">
        <v>914</v>
      </c>
      <c r="G122" s="258" t="s">
        <v>538</v>
      </c>
      <c r="H122" s="259">
        <v>6</v>
      </c>
      <c r="I122" s="260"/>
      <c r="J122" s="261">
        <f>ROUND(I122*H122,2)</f>
        <v>0</v>
      </c>
      <c r="K122" s="257" t="s">
        <v>163</v>
      </c>
      <c r="L122" s="262"/>
      <c r="M122" s="263" t="s">
        <v>5</v>
      </c>
      <c r="N122" s="264" t="s">
        <v>41</v>
      </c>
      <c r="O122" s="48"/>
      <c r="P122" s="223">
        <f>O122*H122</f>
        <v>0</v>
      </c>
      <c r="Q122" s="223">
        <v>0.0030000000000000001</v>
      </c>
      <c r="R122" s="223">
        <f>Q122*H122</f>
        <v>0.018000000000000002</v>
      </c>
      <c r="S122" s="223">
        <v>0</v>
      </c>
      <c r="T122" s="224">
        <f>S122*H122</f>
        <v>0</v>
      </c>
      <c r="AR122" s="25" t="s">
        <v>275</v>
      </c>
      <c r="AT122" s="25" t="s">
        <v>272</v>
      </c>
      <c r="AU122" s="25" t="s">
        <v>79</v>
      </c>
      <c r="AY122" s="25" t="s">
        <v>156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169</v>
      </c>
      <c r="BM122" s="25" t="s">
        <v>915</v>
      </c>
    </row>
    <row r="123" s="1" customFormat="1" ht="16.5" customHeight="1">
      <c r="B123" s="213"/>
      <c r="C123" s="255" t="s">
        <v>299</v>
      </c>
      <c r="D123" s="255" t="s">
        <v>272</v>
      </c>
      <c r="E123" s="256" t="s">
        <v>916</v>
      </c>
      <c r="F123" s="257" t="s">
        <v>917</v>
      </c>
      <c r="G123" s="258" t="s">
        <v>538</v>
      </c>
      <c r="H123" s="259">
        <v>6</v>
      </c>
      <c r="I123" s="260"/>
      <c r="J123" s="261">
        <f>ROUND(I123*H123,2)</f>
        <v>0</v>
      </c>
      <c r="K123" s="257" t="s">
        <v>163</v>
      </c>
      <c r="L123" s="262"/>
      <c r="M123" s="263" t="s">
        <v>5</v>
      </c>
      <c r="N123" s="264" t="s">
        <v>41</v>
      </c>
      <c r="O123" s="48"/>
      <c r="P123" s="223">
        <f>O123*H123</f>
        <v>0</v>
      </c>
      <c r="Q123" s="223">
        <v>0.00010000000000000001</v>
      </c>
      <c r="R123" s="223">
        <f>Q123*H123</f>
        <v>0.00060000000000000006</v>
      </c>
      <c r="S123" s="223">
        <v>0</v>
      </c>
      <c r="T123" s="224">
        <f>S123*H123</f>
        <v>0</v>
      </c>
      <c r="AR123" s="25" t="s">
        <v>275</v>
      </c>
      <c r="AT123" s="25" t="s">
        <v>272</v>
      </c>
      <c r="AU123" s="25" t="s">
        <v>79</v>
      </c>
      <c r="AY123" s="25" t="s">
        <v>156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169</v>
      </c>
      <c r="BM123" s="25" t="s">
        <v>918</v>
      </c>
    </row>
    <row r="124" s="1" customFormat="1" ht="16.5" customHeight="1">
      <c r="B124" s="213"/>
      <c r="C124" s="255" t="s">
        <v>184</v>
      </c>
      <c r="D124" s="255" t="s">
        <v>272</v>
      </c>
      <c r="E124" s="256" t="s">
        <v>919</v>
      </c>
      <c r="F124" s="257" t="s">
        <v>920</v>
      </c>
      <c r="G124" s="258" t="s">
        <v>538</v>
      </c>
      <c r="H124" s="259">
        <v>6</v>
      </c>
      <c r="I124" s="260"/>
      <c r="J124" s="261">
        <f>ROUND(I124*H124,2)</f>
        <v>0</v>
      </c>
      <c r="K124" s="257" t="s">
        <v>163</v>
      </c>
      <c r="L124" s="262"/>
      <c r="M124" s="263" t="s">
        <v>5</v>
      </c>
      <c r="N124" s="264" t="s">
        <v>41</v>
      </c>
      <c r="O124" s="48"/>
      <c r="P124" s="223">
        <f>O124*H124</f>
        <v>0</v>
      </c>
      <c r="Q124" s="223">
        <v>0.00035</v>
      </c>
      <c r="R124" s="223">
        <f>Q124*H124</f>
        <v>0.0020999999999999999</v>
      </c>
      <c r="S124" s="223">
        <v>0</v>
      </c>
      <c r="T124" s="224">
        <f>S124*H124</f>
        <v>0</v>
      </c>
      <c r="AR124" s="25" t="s">
        <v>275</v>
      </c>
      <c r="AT124" s="25" t="s">
        <v>272</v>
      </c>
      <c r="AU124" s="25" t="s">
        <v>79</v>
      </c>
      <c r="AY124" s="25" t="s">
        <v>156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169</v>
      </c>
      <c r="BM124" s="25" t="s">
        <v>921</v>
      </c>
    </row>
    <row r="125" s="1" customFormat="1" ht="25.5" customHeight="1">
      <c r="B125" s="213"/>
      <c r="C125" s="214" t="s">
        <v>188</v>
      </c>
      <c r="D125" s="214" t="s">
        <v>159</v>
      </c>
      <c r="E125" s="215" t="s">
        <v>922</v>
      </c>
      <c r="F125" s="216" t="s">
        <v>923</v>
      </c>
      <c r="G125" s="217" t="s">
        <v>302</v>
      </c>
      <c r="H125" s="218">
        <v>244</v>
      </c>
      <c r="I125" s="219"/>
      <c r="J125" s="220">
        <f>ROUND(I125*H125,2)</f>
        <v>0</v>
      </c>
      <c r="K125" s="216" t="s">
        <v>163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0.00011</v>
      </c>
      <c r="R125" s="223">
        <f>Q125*H125</f>
        <v>0.026839999999999999</v>
      </c>
      <c r="S125" s="223">
        <v>0</v>
      </c>
      <c r="T125" s="224">
        <f>S125*H125</f>
        <v>0</v>
      </c>
      <c r="AR125" s="25" t="s">
        <v>169</v>
      </c>
      <c r="AT125" s="25" t="s">
        <v>159</v>
      </c>
      <c r="AU125" s="25" t="s">
        <v>79</v>
      </c>
      <c r="AY125" s="25" t="s">
        <v>156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169</v>
      </c>
      <c r="BM125" s="25" t="s">
        <v>924</v>
      </c>
    </row>
    <row r="126" s="12" customFormat="1">
      <c r="B126" s="231"/>
      <c r="D126" s="232" t="s">
        <v>242</v>
      </c>
      <c r="E126" s="233" t="s">
        <v>5</v>
      </c>
      <c r="F126" s="234" t="s">
        <v>925</v>
      </c>
      <c r="H126" s="233" t="s">
        <v>5</v>
      </c>
      <c r="I126" s="235"/>
      <c r="L126" s="231"/>
      <c r="M126" s="236"/>
      <c r="N126" s="237"/>
      <c r="O126" s="237"/>
      <c r="P126" s="237"/>
      <c r="Q126" s="237"/>
      <c r="R126" s="237"/>
      <c r="S126" s="237"/>
      <c r="T126" s="238"/>
      <c r="AT126" s="233" t="s">
        <v>242</v>
      </c>
      <c r="AU126" s="233" t="s">
        <v>79</v>
      </c>
      <c r="AV126" s="12" t="s">
        <v>77</v>
      </c>
      <c r="AW126" s="12" t="s">
        <v>34</v>
      </c>
      <c r="AX126" s="12" t="s">
        <v>70</v>
      </c>
      <c r="AY126" s="233" t="s">
        <v>156</v>
      </c>
    </row>
    <row r="127" s="13" customFormat="1">
      <c r="B127" s="239"/>
      <c r="D127" s="232" t="s">
        <v>242</v>
      </c>
      <c r="E127" s="240" t="s">
        <v>5</v>
      </c>
      <c r="F127" s="241" t="s">
        <v>926</v>
      </c>
      <c r="H127" s="242">
        <v>244</v>
      </c>
      <c r="I127" s="243"/>
      <c r="L127" s="239"/>
      <c r="M127" s="244"/>
      <c r="N127" s="245"/>
      <c r="O127" s="245"/>
      <c r="P127" s="245"/>
      <c r="Q127" s="245"/>
      <c r="R127" s="245"/>
      <c r="S127" s="245"/>
      <c r="T127" s="246"/>
      <c r="AT127" s="240" t="s">
        <v>242</v>
      </c>
      <c r="AU127" s="240" t="s">
        <v>79</v>
      </c>
      <c r="AV127" s="13" t="s">
        <v>79</v>
      </c>
      <c r="AW127" s="13" t="s">
        <v>34</v>
      </c>
      <c r="AX127" s="13" t="s">
        <v>70</v>
      </c>
      <c r="AY127" s="240" t="s">
        <v>156</v>
      </c>
    </row>
    <row r="128" s="14" customFormat="1">
      <c r="B128" s="247"/>
      <c r="D128" s="232" t="s">
        <v>242</v>
      </c>
      <c r="E128" s="248" t="s">
        <v>5</v>
      </c>
      <c r="F128" s="249" t="s">
        <v>249</v>
      </c>
      <c r="H128" s="250">
        <v>244</v>
      </c>
      <c r="I128" s="251"/>
      <c r="L128" s="247"/>
      <c r="M128" s="252"/>
      <c r="N128" s="253"/>
      <c r="O128" s="253"/>
      <c r="P128" s="253"/>
      <c r="Q128" s="253"/>
      <c r="R128" s="253"/>
      <c r="S128" s="253"/>
      <c r="T128" s="254"/>
      <c r="AT128" s="248" t="s">
        <v>242</v>
      </c>
      <c r="AU128" s="248" t="s">
        <v>79</v>
      </c>
      <c r="AV128" s="14" t="s">
        <v>169</v>
      </c>
      <c r="AW128" s="14" t="s">
        <v>34</v>
      </c>
      <c r="AX128" s="14" t="s">
        <v>77</v>
      </c>
      <c r="AY128" s="248" t="s">
        <v>156</v>
      </c>
    </row>
    <row r="129" s="1" customFormat="1" ht="25.5" customHeight="1">
      <c r="B129" s="213"/>
      <c r="C129" s="214" t="s">
        <v>194</v>
      </c>
      <c r="D129" s="214" t="s">
        <v>159</v>
      </c>
      <c r="E129" s="215" t="s">
        <v>927</v>
      </c>
      <c r="F129" s="216" t="s">
        <v>928</v>
      </c>
      <c r="G129" s="217" t="s">
        <v>302</v>
      </c>
      <c r="H129" s="218">
        <v>347</v>
      </c>
      <c r="I129" s="219"/>
      <c r="J129" s="220">
        <f>ROUND(I129*H129,2)</f>
        <v>0</v>
      </c>
      <c r="K129" s="216" t="s">
        <v>163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4.0000000000000003E-05</v>
      </c>
      <c r="R129" s="223">
        <f>Q129*H129</f>
        <v>0.013880000000000002</v>
      </c>
      <c r="S129" s="223">
        <v>0</v>
      </c>
      <c r="T129" s="224">
        <f>S129*H129</f>
        <v>0</v>
      </c>
      <c r="AR129" s="25" t="s">
        <v>169</v>
      </c>
      <c r="AT129" s="25" t="s">
        <v>159</v>
      </c>
      <c r="AU129" s="25" t="s">
        <v>79</v>
      </c>
      <c r="AY129" s="25" t="s">
        <v>156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169</v>
      </c>
      <c r="BM129" s="25" t="s">
        <v>929</v>
      </c>
    </row>
    <row r="130" s="12" customFormat="1">
      <c r="B130" s="231"/>
      <c r="D130" s="232" t="s">
        <v>242</v>
      </c>
      <c r="E130" s="233" t="s">
        <v>5</v>
      </c>
      <c r="F130" s="234" t="s">
        <v>930</v>
      </c>
      <c r="H130" s="233" t="s">
        <v>5</v>
      </c>
      <c r="I130" s="235"/>
      <c r="L130" s="231"/>
      <c r="M130" s="236"/>
      <c r="N130" s="237"/>
      <c r="O130" s="237"/>
      <c r="P130" s="237"/>
      <c r="Q130" s="237"/>
      <c r="R130" s="237"/>
      <c r="S130" s="237"/>
      <c r="T130" s="238"/>
      <c r="AT130" s="233" t="s">
        <v>242</v>
      </c>
      <c r="AU130" s="233" t="s">
        <v>79</v>
      </c>
      <c r="AV130" s="12" t="s">
        <v>77</v>
      </c>
      <c r="AW130" s="12" t="s">
        <v>34</v>
      </c>
      <c r="AX130" s="12" t="s">
        <v>70</v>
      </c>
      <c r="AY130" s="233" t="s">
        <v>156</v>
      </c>
    </row>
    <row r="131" s="13" customFormat="1">
      <c r="B131" s="239"/>
      <c r="D131" s="232" t="s">
        <v>242</v>
      </c>
      <c r="E131" s="240" t="s">
        <v>5</v>
      </c>
      <c r="F131" s="241" t="s">
        <v>610</v>
      </c>
      <c r="H131" s="242">
        <v>51</v>
      </c>
      <c r="I131" s="243"/>
      <c r="L131" s="239"/>
      <c r="M131" s="244"/>
      <c r="N131" s="245"/>
      <c r="O131" s="245"/>
      <c r="P131" s="245"/>
      <c r="Q131" s="245"/>
      <c r="R131" s="245"/>
      <c r="S131" s="245"/>
      <c r="T131" s="246"/>
      <c r="AT131" s="240" t="s">
        <v>242</v>
      </c>
      <c r="AU131" s="240" t="s">
        <v>79</v>
      </c>
      <c r="AV131" s="13" t="s">
        <v>79</v>
      </c>
      <c r="AW131" s="13" t="s">
        <v>34</v>
      </c>
      <c r="AX131" s="13" t="s">
        <v>70</v>
      </c>
      <c r="AY131" s="240" t="s">
        <v>156</v>
      </c>
    </row>
    <row r="132" s="12" customFormat="1">
      <c r="B132" s="231"/>
      <c r="D132" s="232" t="s">
        <v>242</v>
      </c>
      <c r="E132" s="233" t="s">
        <v>5</v>
      </c>
      <c r="F132" s="234" t="s">
        <v>931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242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3" customFormat="1">
      <c r="B133" s="239"/>
      <c r="D133" s="232" t="s">
        <v>242</v>
      </c>
      <c r="E133" s="240" t="s">
        <v>5</v>
      </c>
      <c r="F133" s="241" t="s">
        <v>932</v>
      </c>
      <c r="H133" s="242">
        <v>160</v>
      </c>
      <c r="I133" s="243"/>
      <c r="L133" s="239"/>
      <c r="M133" s="244"/>
      <c r="N133" s="245"/>
      <c r="O133" s="245"/>
      <c r="P133" s="245"/>
      <c r="Q133" s="245"/>
      <c r="R133" s="245"/>
      <c r="S133" s="245"/>
      <c r="T133" s="246"/>
      <c r="AT133" s="240" t="s">
        <v>242</v>
      </c>
      <c r="AU133" s="240" t="s">
        <v>79</v>
      </c>
      <c r="AV133" s="13" t="s">
        <v>79</v>
      </c>
      <c r="AW133" s="13" t="s">
        <v>34</v>
      </c>
      <c r="AX133" s="13" t="s">
        <v>70</v>
      </c>
      <c r="AY133" s="240" t="s">
        <v>156</v>
      </c>
    </row>
    <row r="134" s="12" customFormat="1">
      <c r="B134" s="231"/>
      <c r="D134" s="232" t="s">
        <v>242</v>
      </c>
      <c r="E134" s="233" t="s">
        <v>5</v>
      </c>
      <c r="F134" s="234" t="s">
        <v>933</v>
      </c>
      <c r="H134" s="233" t="s">
        <v>5</v>
      </c>
      <c r="I134" s="235"/>
      <c r="L134" s="231"/>
      <c r="M134" s="236"/>
      <c r="N134" s="237"/>
      <c r="O134" s="237"/>
      <c r="P134" s="237"/>
      <c r="Q134" s="237"/>
      <c r="R134" s="237"/>
      <c r="S134" s="237"/>
      <c r="T134" s="238"/>
      <c r="AT134" s="233" t="s">
        <v>242</v>
      </c>
      <c r="AU134" s="233" t="s">
        <v>79</v>
      </c>
      <c r="AV134" s="12" t="s">
        <v>77</v>
      </c>
      <c r="AW134" s="12" t="s">
        <v>34</v>
      </c>
      <c r="AX134" s="12" t="s">
        <v>70</v>
      </c>
      <c r="AY134" s="233" t="s">
        <v>156</v>
      </c>
    </row>
    <row r="135" s="13" customFormat="1">
      <c r="B135" s="239"/>
      <c r="D135" s="232" t="s">
        <v>242</v>
      </c>
      <c r="E135" s="240" t="s">
        <v>5</v>
      </c>
      <c r="F135" s="241" t="s">
        <v>934</v>
      </c>
      <c r="H135" s="242">
        <v>136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242</v>
      </c>
      <c r="AU135" s="240" t="s">
        <v>79</v>
      </c>
      <c r="AV135" s="13" t="s">
        <v>79</v>
      </c>
      <c r="AW135" s="13" t="s">
        <v>34</v>
      </c>
      <c r="AX135" s="13" t="s">
        <v>70</v>
      </c>
      <c r="AY135" s="240" t="s">
        <v>156</v>
      </c>
    </row>
    <row r="136" s="14" customFormat="1">
      <c r="B136" s="247"/>
      <c r="D136" s="232" t="s">
        <v>242</v>
      </c>
      <c r="E136" s="248" t="s">
        <v>5</v>
      </c>
      <c r="F136" s="249" t="s">
        <v>249</v>
      </c>
      <c r="H136" s="250">
        <v>347</v>
      </c>
      <c r="I136" s="251"/>
      <c r="L136" s="247"/>
      <c r="M136" s="252"/>
      <c r="N136" s="253"/>
      <c r="O136" s="253"/>
      <c r="P136" s="253"/>
      <c r="Q136" s="253"/>
      <c r="R136" s="253"/>
      <c r="S136" s="253"/>
      <c r="T136" s="254"/>
      <c r="AT136" s="248" t="s">
        <v>242</v>
      </c>
      <c r="AU136" s="248" t="s">
        <v>79</v>
      </c>
      <c r="AV136" s="14" t="s">
        <v>169</v>
      </c>
      <c r="AW136" s="14" t="s">
        <v>34</v>
      </c>
      <c r="AX136" s="14" t="s">
        <v>77</v>
      </c>
      <c r="AY136" s="248" t="s">
        <v>156</v>
      </c>
    </row>
    <row r="137" s="1" customFormat="1" ht="25.5" customHeight="1">
      <c r="B137" s="213"/>
      <c r="C137" s="214" t="s">
        <v>319</v>
      </c>
      <c r="D137" s="214" t="s">
        <v>159</v>
      </c>
      <c r="E137" s="215" t="s">
        <v>935</v>
      </c>
      <c r="F137" s="216" t="s">
        <v>936</v>
      </c>
      <c r="G137" s="217" t="s">
        <v>302</v>
      </c>
      <c r="H137" s="218">
        <v>758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0.00021000000000000001</v>
      </c>
      <c r="R137" s="223">
        <f>Q137*H137</f>
        <v>0.15918000000000002</v>
      </c>
      <c r="S137" s="223">
        <v>0</v>
      </c>
      <c r="T137" s="224">
        <f>S137*H137</f>
        <v>0</v>
      </c>
      <c r="AR137" s="25" t="s">
        <v>169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169</v>
      </c>
      <c r="BM137" s="25" t="s">
        <v>937</v>
      </c>
    </row>
    <row r="138" s="12" customFormat="1">
      <c r="B138" s="231"/>
      <c r="D138" s="232" t="s">
        <v>242</v>
      </c>
      <c r="E138" s="233" t="s">
        <v>5</v>
      </c>
      <c r="F138" s="234" t="s">
        <v>938</v>
      </c>
      <c r="H138" s="233" t="s">
        <v>5</v>
      </c>
      <c r="I138" s="235"/>
      <c r="L138" s="231"/>
      <c r="M138" s="236"/>
      <c r="N138" s="237"/>
      <c r="O138" s="237"/>
      <c r="P138" s="237"/>
      <c r="Q138" s="237"/>
      <c r="R138" s="237"/>
      <c r="S138" s="237"/>
      <c r="T138" s="238"/>
      <c r="AT138" s="233" t="s">
        <v>242</v>
      </c>
      <c r="AU138" s="233" t="s">
        <v>79</v>
      </c>
      <c r="AV138" s="12" t="s">
        <v>77</v>
      </c>
      <c r="AW138" s="12" t="s">
        <v>34</v>
      </c>
      <c r="AX138" s="12" t="s">
        <v>70</v>
      </c>
      <c r="AY138" s="233" t="s">
        <v>156</v>
      </c>
    </row>
    <row r="139" s="13" customFormat="1">
      <c r="B139" s="239"/>
      <c r="D139" s="232" t="s">
        <v>242</v>
      </c>
      <c r="E139" s="240" t="s">
        <v>5</v>
      </c>
      <c r="F139" s="241" t="s">
        <v>939</v>
      </c>
      <c r="H139" s="242">
        <v>758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242</v>
      </c>
      <c r="AU139" s="240" t="s">
        <v>79</v>
      </c>
      <c r="AV139" s="13" t="s">
        <v>79</v>
      </c>
      <c r="AW139" s="13" t="s">
        <v>34</v>
      </c>
      <c r="AX139" s="13" t="s">
        <v>70</v>
      </c>
      <c r="AY139" s="240" t="s">
        <v>156</v>
      </c>
    </row>
    <row r="140" s="14" customFormat="1">
      <c r="B140" s="247"/>
      <c r="D140" s="232" t="s">
        <v>242</v>
      </c>
      <c r="E140" s="248" t="s">
        <v>5</v>
      </c>
      <c r="F140" s="249" t="s">
        <v>249</v>
      </c>
      <c r="H140" s="250">
        <v>758</v>
      </c>
      <c r="I140" s="251"/>
      <c r="L140" s="247"/>
      <c r="M140" s="252"/>
      <c r="N140" s="253"/>
      <c r="O140" s="253"/>
      <c r="P140" s="253"/>
      <c r="Q140" s="253"/>
      <c r="R140" s="253"/>
      <c r="S140" s="253"/>
      <c r="T140" s="254"/>
      <c r="AT140" s="248" t="s">
        <v>242</v>
      </c>
      <c r="AU140" s="248" t="s">
        <v>79</v>
      </c>
      <c r="AV140" s="14" t="s">
        <v>169</v>
      </c>
      <c r="AW140" s="14" t="s">
        <v>34</v>
      </c>
      <c r="AX140" s="14" t="s">
        <v>77</v>
      </c>
      <c r="AY140" s="248" t="s">
        <v>156</v>
      </c>
    </row>
    <row r="141" s="1" customFormat="1" ht="25.5" customHeight="1">
      <c r="B141" s="213"/>
      <c r="C141" s="214" t="s">
        <v>200</v>
      </c>
      <c r="D141" s="214" t="s">
        <v>159</v>
      </c>
      <c r="E141" s="215" t="s">
        <v>940</v>
      </c>
      <c r="F141" s="216" t="s">
        <v>941</v>
      </c>
      <c r="G141" s="217" t="s">
        <v>280</v>
      </c>
      <c r="H141" s="218">
        <v>52</v>
      </c>
      <c r="I141" s="219"/>
      <c r="J141" s="220">
        <f>ROUND(I141*H141,2)</f>
        <v>0</v>
      </c>
      <c r="K141" s="216" t="s">
        <v>163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0.00084999999999999995</v>
      </c>
      <c r="R141" s="223">
        <f>Q141*H141</f>
        <v>0.044199999999999996</v>
      </c>
      <c r="S141" s="223">
        <v>0</v>
      </c>
      <c r="T141" s="224">
        <f>S141*H141</f>
        <v>0</v>
      </c>
      <c r="AR141" s="25" t="s">
        <v>169</v>
      </c>
      <c r="AT141" s="25" t="s">
        <v>159</v>
      </c>
      <c r="AU141" s="25" t="s">
        <v>79</v>
      </c>
      <c r="AY141" s="25" t="s">
        <v>156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169</v>
      </c>
      <c r="BM141" s="25" t="s">
        <v>942</v>
      </c>
    </row>
    <row r="142" s="12" customFormat="1">
      <c r="B142" s="231"/>
      <c r="D142" s="232" t="s">
        <v>242</v>
      </c>
      <c r="E142" s="233" t="s">
        <v>5</v>
      </c>
      <c r="F142" s="234" t="s">
        <v>943</v>
      </c>
      <c r="H142" s="233" t="s">
        <v>5</v>
      </c>
      <c r="I142" s="235"/>
      <c r="L142" s="231"/>
      <c r="M142" s="236"/>
      <c r="N142" s="237"/>
      <c r="O142" s="237"/>
      <c r="P142" s="237"/>
      <c r="Q142" s="237"/>
      <c r="R142" s="237"/>
      <c r="S142" s="237"/>
      <c r="T142" s="238"/>
      <c r="AT142" s="233" t="s">
        <v>242</v>
      </c>
      <c r="AU142" s="233" t="s">
        <v>79</v>
      </c>
      <c r="AV142" s="12" t="s">
        <v>77</v>
      </c>
      <c r="AW142" s="12" t="s">
        <v>34</v>
      </c>
      <c r="AX142" s="12" t="s">
        <v>70</v>
      </c>
      <c r="AY142" s="233" t="s">
        <v>156</v>
      </c>
    </row>
    <row r="143" s="13" customFormat="1">
      <c r="B143" s="239"/>
      <c r="D143" s="232" t="s">
        <v>242</v>
      </c>
      <c r="E143" s="240" t="s">
        <v>5</v>
      </c>
      <c r="F143" s="241" t="s">
        <v>944</v>
      </c>
      <c r="H143" s="242">
        <v>6</v>
      </c>
      <c r="I143" s="243"/>
      <c r="L143" s="239"/>
      <c r="M143" s="244"/>
      <c r="N143" s="245"/>
      <c r="O143" s="245"/>
      <c r="P143" s="245"/>
      <c r="Q143" s="245"/>
      <c r="R143" s="245"/>
      <c r="S143" s="245"/>
      <c r="T143" s="246"/>
      <c r="AT143" s="240" t="s">
        <v>242</v>
      </c>
      <c r="AU143" s="240" t="s">
        <v>79</v>
      </c>
      <c r="AV143" s="13" t="s">
        <v>79</v>
      </c>
      <c r="AW143" s="13" t="s">
        <v>34</v>
      </c>
      <c r="AX143" s="13" t="s">
        <v>70</v>
      </c>
      <c r="AY143" s="240" t="s">
        <v>156</v>
      </c>
    </row>
    <row r="144" s="12" customFormat="1">
      <c r="B144" s="231"/>
      <c r="D144" s="232" t="s">
        <v>242</v>
      </c>
      <c r="E144" s="233" t="s">
        <v>5</v>
      </c>
      <c r="F144" s="234" t="s">
        <v>945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242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242</v>
      </c>
      <c r="E145" s="240" t="s">
        <v>5</v>
      </c>
      <c r="F145" s="241" t="s">
        <v>549</v>
      </c>
      <c r="H145" s="242">
        <v>46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242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4" customFormat="1">
      <c r="B146" s="247"/>
      <c r="D146" s="232" t="s">
        <v>242</v>
      </c>
      <c r="E146" s="248" t="s">
        <v>5</v>
      </c>
      <c r="F146" s="249" t="s">
        <v>249</v>
      </c>
      <c r="H146" s="250">
        <v>52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242</v>
      </c>
      <c r="AU146" s="248" t="s">
        <v>79</v>
      </c>
      <c r="AV146" s="14" t="s">
        <v>169</v>
      </c>
      <c r="AW146" s="14" t="s">
        <v>34</v>
      </c>
      <c r="AX146" s="14" t="s">
        <v>77</v>
      </c>
      <c r="AY146" s="248" t="s">
        <v>156</v>
      </c>
    </row>
    <row r="147" s="1" customFormat="1" ht="25.5" customHeight="1">
      <c r="B147" s="213"/>
      <c r="C147" s="214" t="s">
        <v>11</v>
      </c>
      <c r="D147" s="214" t="s">
        <v>159</v>
      </c>
      <c r="E147" s="215" t="s">
        <v>946</v>
      </c>
      <c r="F147" s="216" t="s">
        <v>947</v>
      </c>
      <c r="G147" s="217" t="s">
        <v>302</v>
      </c>
      <c r="H147" s="218">
        <v>244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0.00033</v>
      </c>
      <c r="R147" s="223">
        <f>Q147*H147</f>
        <v>0.080519999999999994</v>
      </c>
      <c r="S147" s="223">
        <v>0</v>
      </c>
      <c r="T147" s="224">
        <f>S147*H147</f>
        <v>0</v>
      </c>
      <c r="AR147" s="25" t="s">
        <v>169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169</v>
      </c>
      <c r="BM147" s="25" t="s">
        <v>948</v>
      </c>
    </row>
    <row r="148" s="12" customFormat="1">
      <c r="B148" s="231"/>
      <c r="D148" s="232" t="s">
        <v>242</v>
      </c>
      <c r="E148" s="233" t="s">
        <v>5</v>
      </c>
      <c r="F148" s="234" t="s">
        <v>925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242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242</v>
      </c>
      <c r="E149" s="240" t="s">
        <v>5</v>
      </c>
      <c r="F149" s="241" t="s">
        <v>926</v>
      </c>
      <c r="H149" s="242">
        <v>244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242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4" customFormat="1">
      <c r="B150" s="247"/>
      <c r="D150" s="232" t="s">
        <v>242</v>
      </c>
      <c r="E150" s="248" t="s">
        <v>5</v>
      </c>
      <c r="F150" s="249" t="s">
        <v>249</v>
      </c>
      <c r="H150" s="250">
        <v>244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242</v>
      </c>
      <c r="AU150" s="248" t="s">
        <v>79</v>
      </c>
      <c r="AV150" s="14" t="s">
        <v>169</v>
      </c>
      <c r="AW150" s="14" t="s">
        <v>34</v>
      </c>
      <c r="AX150" s="14" t="s">
        <v>77</v>
      </c>
      <c r="AY150" s="248" t="s">
        <v>156</v>
      </c>
    </row>
    <row r="151" s="1" customFormat="1" ht="25.5" customHeight="1">
      <c r="B151" s="213"/>
      <c r="C151" s="214" t="s">
        <v>334</v>
      </c>
      <c r="D151" s="214" t="s">
        <v>159</v>
      </c>
      <c r="E151" s="215" t="s">
        <v>949</v>
      </c>
      <c r="F151" s="216" t="s">
        <v>950</v>
      </c>
      <c r="G151" s="217" t="s">
        <v>302</v>
      </c>
      <c r="H151" s="218">
        <v>347</v>
      </c>
      <c r="I151" s="219"/>
      <c r="J151" s="220">
        <f>ROUND(I151*H151,2)</f>
        <v>0</v>
      </c>
      <c r="K151" s="216" t="s">
        <v>163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0.00011</v>
      </c>
      <c r="R151" s="223">
        <f>Q151*H151</f>
        <v>0.038170000000000003</v>
      </c>
      <c r="S151" s="223">
        <v>0</v>
      </c>
      <c r="T151" s="224">
        <f>S151*H151</f>
        <v>0</v>
      </c>
      <c r="AR151" s="25" t="s">
        <v>169</v>
      </c>
      <c r="AT151" s="25" t="s">
        <v>159</v>
      </c>
      <c r="AU151" s="25" t="s">
        <v>79</v>
      </c>
      <c r="AY151" s="25" t="s">
        <v>156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169</v>
      </c>
      <c r="BM151" s="25" t="s">
        <v>951</v>
      </c>
    </row>
    <row r="152" s="12" customFormat="1">
      <c r="B152" s="231"/>
      <c r="D152" s="232" t="s">
        <v>242</v>
      </c>
      <c r="E152" s="233" t="s">
        <v>5</v>
      </c>
      <c r="F152" s="234" t="s">
        <v>952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242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242</v>
      </c>
      <c r="E153" s="240" t="s">
        <v>5</v>
      </c>
      <c r="F153" s="241" t="s">
        <v>610</v>
      </c>
      <c r="H153" s="242">
        <v>51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242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2" customFormat="1">
      <c r="B154" s="231"/>
      <c r="D154" s="232" t="s">
        <v>242</v>
      </c>
      <c r="E154" s="233" t="s">
        <v>5</v>
      </c>
      <c r="F154" s="234" t="s">
        <v>953</v>
      </c>
      <c r="H154" s="233" t="s">
        <v>5</v>
      </c>
      <c r="I154" s="235"/>
      <c r="L154" s="231"/>
      <c r="M154" s="236"/>
      <c r="N154" s="237"/>
      <c r="O154" s="237"/>
      <c r="P154" s="237"/>
      <c r="Q154" s="237"/>
      <c r="R154" s="237"/>
      <c r="S154" s="237"/>
      <c r="T154" s="238"/>
      <c r="AT154" s="233" t="s">
        <v>242</v>
      </c>
      <c r="AU154" s="233" t="s">
        <v>79</v>
      </c>
      <c r="AV154" s="12" t="s">
        <v>77</v>
      </c>
      <c r="AW154" s="12" t="s">
        <v>34</v>
      </c>
      <c r="AX154" s="12" t="s">
        <v>70</v>
      </c>
      <c r="AY154" s="233" t="s">
        <v>156</v>
      </c>
    </row>
    <row r="155" s="13" customFormat="1">
      <c r="B155" s="239"/>
      <c r="D155" s="232" t="s">
        <v>242</v>
      </c>
      <c r="E155" s="240" t="s">
        <v>5</v>
      </c>
      <c r="F155" s="241" t="s">
        <v>932</v>
      </c>
      <c r="H155" s="242">
        <v>160</v>
      </c>
      <c r="I155" s="243"/>
      <c r="L155" s="239"/>
      <c r="M155" s="244"/>
      <c r="N155" s="245"/>
      <c r="O155" s="245"/>
      <c r="P155" s="245"/>
      <c r="Q155" s="245"/>
      <c r="R155" s="245"/>
      <c r="S155" s="245"/>
      <c r="T155" s="246"/>
      <c r="AT155" s="240" t="s">
        <v>242</v>
      </c>
      <c r="AU155" s="240" t="s">
        <v>79</v>
      </c>
      <c r="AV155" s="13" t="s">
        <v>79</v>
      </c>
      <c r="AW155" s="13" t="s">
        <v>34</v>
      </c>
      <c r="AX155" s="13" t="s">
        <v>70</v>
      </c>
      <c r="AY155" s="240" t="s">
        <v>156</v>
      </c>
    </row>
    <row r="156" s="12" customFormat="1">
      <c r="B156" s="231"/>
      <c r="D156" s="232" t="s">
        <v>242</v>
      </c>
      <c r="E156" s="233" t="s">
        <v>5</v>
      </c>
      <c r="F156" s="234" t="s">
        <v>954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242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242</v>
      </c>
      <c r="E157" s="240" t="s">
        <v>5</v>
      </c>
      <c r="F157" s="241" t="s">
        <v>934</v>
      </c>
      <c r="H157" s="242">
        <v>136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242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242</v>
      </c>
      <c r="E158" s="248" t="s">
        <v>5</v>
      </c>
      <c r="F158" s="249" t="s">
        <v>249</v>
      </c>
      <c r="H158" s="250">
        <v>347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242</v>
      </c>
      <c r="AU158" s="248" t="s">
        <v>79</v>
      </c>
      <c r="AV158" s="14" t="s">
        <v>169</v>
      </c>
      <c r="AW158" s="14" t="s">
        <v>34</v>
      </c>
      <c r="AX158" s="14" t="s">
        <v>77</v>
      </c>
      <c r="AY158" s="248" t="s">
        <v>156</v>
      </c>
    </row>
    <row r="159" s="1" customFormat="1" ht="25.5" customHeight="1">
      <c r="B159" s="213"/>
      <c r="C159" s="214" t="s">
        <v>427</v>
      </c>
      <c r="D159" s="214" t="s">
        <v>159</v>
      </c>
      <c r="E159" s="215" t="s">
        <v>955</v>
      </c>
      <c r="F159" s="216" t="s">
        <v>956</v>
      </c>
      <c r="G159" s="217" t="s">
        <v>302</v>
      </c>
      <c r="H159" s="218">
        <v>758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0.00064999999999999997</v>
      </c>
      <c r="R159" s="223">
        <f>Q159*H159</f>
        <v>0.49269999999999997</v>
      </c>
      <c r="S159" s="223">
        <v>0</v>
      </c>
      <c r="T159" s="224">
        <f>S159*H159</f>
        <v>0</v>
      </c>
      <c r="AR159" s="25" t="s">
        <v>169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169</v>
      </c>
      <c r="BM159" s="25" t="s">
        <v>957</v>
      </c>
    </row>
    <row r="160" s="12" customFormat="1">
      <c r="B160" s="231"/>
      <c r="D160" s="232" t="s">
        <v>242</v>
      </c>
      <c r="E160" s="233" t="s">
        <v>5</v>
      </c>
      <c r="F160" s="234" t="s">
        <v>958</v>
      </c>
      <c r="H160" s="233" t="s">
        <v>5</v>
      </c>
      <c r="I160" s="235"/>
      <c r="L160" s="231"/>
      <c r="M160" s="236"/>
      <c r="N160" s="237"/>
      <c r="O160" s="237"/>
      <c r="P160" s="237"/>
      <c r="Q160" s="237"/>
      <c r="R160" s="237"/>
      <c r="S160" s="237"/>
      <c r="T160" s="238"/>
      <c r="AT160" s="233" t="s">
        <v>242</v>
      </c>
      <c r="AU160" s="233" t="s">
        <v>79</v>
      </c>
      <c r="AV160" s="12" t="s">
        <v>77</v>
      </c>
      <c r="AW160" s="12" t="s">
        <v>34</v>
      </c>
      <c r="AX160" s="12" t="s">
        <v>70</v>
      </c>
      <c r="AY160" s="233" t="s">
        <v>156</v>
      </c>
    </row>
    <row r="161" s="12" customFormat="1">
      <c r="B161" s="231"/>
      <c r="D161" s="232" t="s">
        <v>242</v>
      </c>
      <c r="E161" s="233" t="s">
        <v>5</v>
      </c>
      <c r="F161" s="234" t="s">
        <v>938</v>
      </c>
      <c r="H161" s="233" t="s">
        <v>5</v>
      </c>
      <c r="I161" s="235"/>
      <c r="L161" s="231"/>
      <c r="M161" s="236"/>
      <c r="N161" s="237"/>
      <c r="O161" s="237"/>
      <c r="P161" s="237"/>
      <c r="Q161" s="237"/>
      <c r="R161" s="237"/>
      <c r="S161" s="237"/>
      <c r="T161" s="238"/>
      <c r="AT161" s="233" t="s">
        <v>242</v>
      </c>
      <c r="AU161" s="233" t="s">
        <v>79</v>
      </c>
      <c r="AV161" s="12" t="s">
        <v>77</v>
      </c>
      <c r="AW161" s="12" t="s">
        <v>34</v>
      </c>
      <c r="AX161" s="12" t="s">
        <v>70</v>
      </c>
      <c r="AY161" s="233" t="s">
        <v>156</v>
      </c>
    </row>
    <row r="162" s="13" customFormat="1">
      <c r="B162" s="239"/>
      <c r="D162" s="232" t="s">
        <v>242</v>
      </c>
      <c r="E162" s="240" t="s">
        <v>5</v>
      </c>
      <c r="F162" s="241" t="s">
        <v>939</v>
      </c>
      <c r="H162" s="242">
        <v>758</v>
      </c>
      <c r="I162" s="243"/>
      <c r="L162" s="239"/>
      <c r="M162" s="244"/>
      <c r="N162" s="245"/>
      <c r="O162" s="245"/>
      <c r="P162" s="245"/>
      <c r="Q162" s="245"/>
      <c r="R162" s="245"/>
      <c r="S162" s="245"/>
      <c r="T162" s="246"/>
      <c r="AT162" s="240" t="s">
        <v>242</v>
      </c>
      <c r="AU162" s="240" t="s">
        <v>79</v>
      </c>
      <c r="AV162" s="13" t="s">
        <v>79</v>
      </c>
      <c r="AW162" s="13" t="s">
        <v>34</v>
      </c>
      <c r="AX162" s="13" t="s">
        <v>70</v>
      </c>
      <c r="AY162" s="240" t="s">
        <v>156</v>
      </c>
    </row>
    <row r="163" s="14" customFormat="1">
      <c r="B163" s="247"/>
      <c r="D163" s="232" t="s">
        <v>242</v>
      </c>
      <c r="E163" s="248" t="s">
        <v>5</v>
      </c>
      <c r="F163" s="249" t="s">
        <v>249</v>
      </c>
      <c r="H163" s="250">
        <v>758</v>
      </c>
      <c r="I163" s="251"/>
      <c r="L163" s="247"/>
      <c r="M163" s="252"/>
      <c r="N163" s="253"/>
      <c r="O163" s="253"/>
      <c r="P163" s="253"/>
      <c r="Q163" s="253"/>
      <c r="R163" s="253"/>
      <c r="S163" s="253"/>
      <c r="T163" s="254"/>
      <c r="AT163" s="248" t="s">
        <v>242</v>
      </c>
      <c r="AU163" s="248" t="s">
        <v>79</v>
      </c>
      <c r="AV163" s="14" t="s">
        <v>169</v>
      </c>
      <c r="AW163" s="14" t="s">
        <v>34</v>
      </c>
      <c r="AX163" s="14" t="s">
        <v>77</v>
      </c>
      <c r="AY163" s="248" t="s">
        <v>156</v>
      </c>
    </row>
    <row r="164" s="1" customFormat="1" ht="25.5" customHeight="1">
      <c r="B164" s="213"/>
      <c r="C164" s="214" t="s">
        <v>432</v>
      </c>
      <c r="D164" s="214" t="s">
        <v>159</v>
      </c>
      <c r="E164" s="215" t="s">
        <v>959</v>
      </c>
      <c r="F164" s="216" t="s">
        <v>960</v>
      </c>
      <c r="G164" s="217" t="s">
        <v>280</v>
      </c>
      <c r="H164" s="218">
        <v>52</v>
      </c>
      <c r="I164" s="219"/>
      <c r="J164" s="220">
        <f>ROUND(I164*H164,2)</f>
        <v>0</v>
      </c>
      <c r="K164" s="216" t="s">
        <v>163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0.0025999999999999999</v>
      </c>
      <c r="R164" s="223">
        <f>Q164*H164</f>
        <v>0.13519999999999999</v>
      </c>
      <c r="S164" s="223">
        <v>0</v>
      </c>
      <c r="T164" s="224">
        <f>S164*H164</f>
        <v>0</v>
      </c>
      <c r="AR164" s="25" t="s">
        <v>169</v>
      </c>
      <c r="AT164" s="25" t="s">
        <v>159</v>
      </c>
      <c r="AU164" s="25" t="s">
        <v>79</v>
      </c>
      <c r="AY164" s="25" t="s">
        <v>156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169</v>
      </c>
      <c r="BM164" s="25" t="s">
        <v>961</v>
      </c>
    </row>
    <row r="165" s="12" customFormat="1">
      <c r="B165" s="231"/>
      <c r="D165" s="232" t="s">
        <v>242</v>
      </c>
      <c r="E165" s="233" t="s">
        <v>5</v>
      </c>
      <c r="F165" s="234" t="s">
        <v>943</v>
      </c>
      <c r="H165" s="233" t="s">
        <v>5</v>
      </c>
      <c r="I165" s="235"/>
      <c r="L165" s="231"/>
      <c r="M165" s="236"/>
      <c r="N165" s="237"/>
      <c r="O165" s="237"/>
      <c r="P165" s="237"/>
      <c r="Q165" s="237"/>
      <c r="R165" s="237"/>
      <c r="S165" s="237"/>
      <c r="T165" s="238"/>
      <c r="AT165" s="233" t="s">
        <v>242</v>
      </c>
      <c r="AU165" s="233" t="s">
        <v>79</v>
      </c>
      <c r="AV165" s="12" t="s">
        <v>77</v>
      </c>
      <c r="AW165" s="12" t="s">
        <v>34</v>
      </c>
      <c r="AX165" s="12" t="s">
        <v>70</v>
      </c>
      <c r="AY165" s="233" t="s">
        <v>156</v>
      </c>
    </row>
    <row r="166" s="13" customFormat="1">
      <c r="B166" s="239"/>
      <c r="D166" s="232" t="s">
        <v>242</v>
      </c>
      <c r="E166" s="240" t="s">
        <v>5</v>
      </c>
      <c r="F166" s="241" t="s">
        <v>944</v>
      </c>
      <c r="H166" s="242">
        <v>6</v>
      </c>
      <c r="I166" s="243"/>
      <c r="L166" s="239"/>
      <c r="M166" s="244"/>
      <c r="N166" s="245"/>
      <c r="O166" s="245"/>
      <c r="P166" s="245"/>
      <c r="Q166" s="245"/>
      <c r="R166" s="245"/>
      <c r="S166" s="245"/>
      <c r="T166" s="246"/>
      <c r="AT166" s="240" t="s">
        <v>242</v>
      </c>
      <c r="AU166" s="240" t="s">
        <v>79</v>
      </c>
      <c r="AV166" s="13" t="s">
        <v>79</v>
      </c>
      <c r="AW166" s="13" t="s">
        <v>34</v>
      </c>
      <c r="AX166" s="13" t="s">
        <v>70</v>
      </c>
      <c r="AY166" s="240" t="s">
        <v>156</v>
      </c>
    </row>
    <row r="167" s="12" customFormat="1">
      <c r="B167" s="231"/>
      <c r="D167" s="232" t="s">
        <v>242</v>
      </c>
      <c r="E167" s="233" t="s">
        <v>5</v>
      </c>
      <c r="F167" s="234" t="s">
        <v>945</v>
      </c>
      <c r="H167" s="233" t="s">
        <v>5</v>
      </c>
      <c r="I167" s="235"/>
      <c r="L167" s="231"/>
      <c r="M167" s="236"/>
      <c r="N167" s="237"/>
      <c r="O167" s="237"/>
      <c r="P167" s="237"/>
      <c r="Q167" s="237"/>
      <c r="R167" s="237"/>
      <c r="S167" s="237"/>
      <c r="T167" s="238"/>
      <c r="AT167" s="233" t="s">
        <v>242</v>
      </c>
      <c r="AU167" s="233" t="s">
        <v>79</v>
      </c>
      <c r="AV167" s="12" t="s">
        <v>77</v>
      </c>
      <c r="AW167" s="12" t="s">
        <v>34</v>
      </c>
      <c r="AX167" s="12" t="s">
        <v>70</v>
      </c>
      <c r="AY167" s="233" t="s">
        <v>156</v>
      </c>
    </row>
    <row r="168" s="13" customFormat="1">
      <c r="B168" s="239"/>
      <c r="D168" s="232" t="s">
        <v>242</v>
      </c>
      <c r="E168" s="240" t="s">
        <v>5</v>
      </c>
      <c r="F168" s="241" t="s">
        <v>549</v>
      </c>
      <c r="H168" s="242">
        <v>46</v>
      </c>
      <c r="I168" s="243"/>
      <c r="L168" s="239"/>
      <c r="M168" s="244"/>
      <c r="N168" s="245"/>
      <c r="O168" s="245"/>
      <c r="P168" s="245"/>
      <c r="Q168" s="245"/>
      <c r="R168" s="245"/>
      <c r="S168" s="245"/>
      <c r="T168" s="246"/>
      <c r="AT168" s="240" t="s">
        <v>242</v>
      </c>
      <c r="AU168" s="240" t="s">
        <v>79</v>
      </c>
      <c r="AV168" s="13" t="s">
        <v>79</v>
      </c>
      <c r="AW168" s="13" t="s">
        <v>34</v>
      </c>
      <c r="AX168" s="13" t="s">
        <v>70</v>
      </c>
      <c r="AY168" s="240" t="s">
        <v>156</v>
      </c>
    </row>
    <row r="169" s="14" customFormat="1">
      <c r="B169" s="247"/>
      <c r="D169" s="232" t="s">
        <v>242</v>
      </c>
      <c r="E169" s="248" t="s">
        <v>5</v>
      </c>
      <c r="F169" s="249" t="s">
        <v>249</v>
      </c>
      <c r="H169" s="250">
        <v>52</v>
      </c>
      <c r="I169" s="251"/>
      <c r="L169" s="247"/>
      <c r="M169" s="252"/>
      <c r="N169" s="253"/>
      <c r="O169" s="253"/>
      <c r="P169" s="253"/>
      <c r="Q169" s="253"/>
      <c r="R169" s="253"/>
      <c r="S169" s="253"/>
      <c r="T169" s="254"/>
      <c r="AT169" s="248" t="s">
        <v>242</v>
      </c>
      <c r="AU169" s="248" t="s">
        <v>79</v>
      </c>
      <c r="AV169" s="14" t="s">
        <v>169</v>
      </c>
      <c r="AW169" s="14" t="s">
        <v>34</v>
      </c>
      <c r="AX169" s="14" t="s">
        <v>77</v>
      </c>
      <c r="AY169" s="248" t="s">
        <v>156</v>
      </c>
    </row>
    <row r="170" s="1" customFormat="1" ht="25.5" customHeight="1">
      <c r="B170" s="213"/>
      <c r="C170" s="214" t="s">
        <v>438</v>
      </c>
      <c r="D170" s="214" t="s">
        <v>159</v>
      </c>
      <c r="E170" s="215" t="s">
        <v>962</v>
      </c>
      <c r="F170" s="216" t="s">
        <v>963</v>
      </c>
      <c r="G170" s="217" t="s">
        <v>302</v>
      </c>
      <c r="H170" s="218">
        <v>1349</v>
      </c>
      <c r="I170" s="219"/>
      <c r="J170" s="220">
        <f>ROUND(I170*H170,2)</f>
        <v>0</v>
      </c>
      <c r="K170" s="216" t="s">
        <v>163</v>
      </c>
      <c r="L170" s="47"/>
      <c r="M170" s="221" t="s">
        <v>5</v>
      </c>
      <c r="N170" s="222" t="s">
        <v>41</v>
      </c>
      <c r="O170" s="4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5" t="s">
        <v>169</v>
      </c>
      <c r="AT170" s="25" t="s">
        <v>159</v>
      </c>
      <c r="AU170" s="25" t="s">
        <v>79</v>
      </c>
      <c r="AY170" s="25" t="s">
        <v>156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5" t="s">
        <v>77</v>
      </c>
      <c r="BK170" s="225">
        <f>ROUND(I170*H170,2)</f>
        <v>0</v>
      </c>
      <c r="BL170" s="25" t="s">
        <v>169</v>
      </c>
      <c r="BM170" s="25" t="s">
        <v>964</v>
      </c>
    </row>
    <row r="171" s="12" customFormat="1">
      <c r="B171" s="231"/>
      <c r="D171" s="232" t="s">
        <v>242</v>
      </c>
      <c r="E171" s="233" t="s">
        <v>5</v>
      </c>
      <c r="F171" s="234" t="s">
        <v>925</v>
      </c>
      <c r="H171" s="233" t="s">
        <v>5</v>
      </c>
      <c r="I171" s="235"/>
      <c r="L171" s="231"/>
      <c r="M171" s="236"/>
      <c r="N171" s="237"/>
      <c r="O171" s="237"/>
      <c r="P171" s="237"/>
      <c r="Q171" s="237"/>
      <c r="R171" s="237"/>
      <c r="S171" s="237"/>
      <c r="T171" s="238"/>
      <c r="AT171" s="233" t="s">
        <v>242</v>
      </c>
      <c r="AU171" s="233" t="s">
        <v>79</v>
      </c>
      <c r="AV171" s="12" t="s">
        <v>77</v>
      </c>
      <c r="AW171" s="12" t="s">
        <v>34</v>
      </c>
      <c r="AX171" s="12" t="s">
        <v>70</v>
      </c>
      <c r="AY171" s="233" t="s">
        <v>156</v>
      </c>
    </row>
    <row r="172" s="13" customFormat="1">
      <c r="B172" s="239"/>
      <c r="D172" s="232" t="s">
        <v>242</v>
      </c>
      <c r="E172" s="240" t="s">
        <v>5</v>
      </c>
      <c r="F172" s="241" t="s">
        <v>926</v>
      </c>
      <c r="H172" s="242">
        <v>244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242</v>
      </c>
      <c r="AU172" s="240" t="s">
        <v>79</v>
      </c>
      <c r="AV172" s="13" t="s">
        <v>79</v>
      </c>
      <c r="AW172" s="13" t="s">
        <v>34</v>
      </c>
      <c r="AX172" s="13" t="s">
        <v>70</v>
      </c>
      <c r="AY172" s="240" t="s">
        <v>156</v>
      </c>
    </row>
    <row r="173" s="12" customFormat="1">
      <c r="B173" s="231"/>
      <c r="D173" s="232" t="s">
        <v>242</v>
      </c>
      <c r="E173" s="233" t="s">
        <v>5</v>
      </c>
      <c r="F173" s="234" t="s">
        <v>930</v>
      </c>
      <c r="H173" s="233" t="s">
        <v>5</v>
      </c>
      <c r="I173" s="235"/>
      <c r="L173" s="231"/>
      <c r="M173" s="236"/>
      <c r="N173" s="237"/>
      <c r="O173" s="237"/>
      <c r="P173" s="237"/>
      <c r="Q173" s="237"/>
      <c r="R173" s="237"/>
      <c r="S173" s="237"/>
      <c r="T173" s="238"/>
      <c r="AT173" s="233" t="s">
        <v>242</v>
      </c>
      <c r="AU173" s="233" t="s">
        <v>79</v>
      </c>
      <c r="AV173" s="12" t="s">
        <v>77</v>
      </c>
      <c r="AW173" s="12" t="s">
        <v>34</v>
      </c>
      <c r="AX173" s="12" t="s">
        <v>70</v>
      </c>
      <c r="AY173" s="233" t="s">
        <v>156</v>
      </c>
    </row>
    <row r="174" s="13" customFormat="1">
      <c r="B174" s="239"/>
      <c r="D174" s="232" t="s">
        <v>242</v>
      </c>
      <c r="E174" s="240" t="s">
        <v>5</v>
      </c>
      <c r="F174" s="241" t="s">
        <v>610</v>
      </c>
      <c r="H174" s="242">
        <v>51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242</v>
      </c>
      <c r="AU174" s="240" t="s">
        <v>79</v>
      </c>
      <c r="AV174" s="13" t="s">
        <v>79</v>
      </c>
      <c r="AW174" s="13" t="s">
        <v>34</v>
      </c>
      <c r="AX174" s="13" t="s">
        <v>70</v>
      </c>
      <c r="AY174" s="240" t="s">
        <v>156</v>
      </c>
    </row>
    <row r="175" s="12" customFormat="1">
      <c r="B175" s="231"/>
      <c r="D175" s="232" t="s">
        <v>242</v>
      </c>
      <c r="E175" s="233" t="s">
        <v>5</v>
      </c>
      <c r="F175" s="234" t="s">
        <v>931</v>
      </c>
      <c r="H175" s="233" t="s">
        <v>5</v>
      </c>
      <c r="I175" s="235"/>
      <c r="L175" s="231"/>
      <c r="M175" s="236"/>
      <c r="N175" s="237"/>
      <c r="O175" s="237"/>
      <c r="P175" s="237"/>
      <c r="Q175" s="237"/>
      <c r="R175" s="237"/>
      <c r="S175" s="237"/>
      <c r="T175" s="238"/>
      <c r="AT175" s="233" t="s">
        <v>242</v>
      </c>
      <c r="AU175" s="233" t="s">
        <v>79</v>
      </c>
      <c r="AV175" s="12" t="s">
        <v>77</v>
      </c>
      <c r="AW175" s="12" t="s">
        <v>34</v>
      </c>
      <c r="AX175" s="12" t="s">
        <v>70</v>
      </c>
      <c r="AY175" s="233" t="s">
        <v>156</v>
      </c>
    </row>
    <row r="176" s="13" customFormat="1">
      <c r="B176" s="239"/>
      <c r="D176" s="232" t="s">
        <v>242</v>
      </c>
      <c r="E176" s="240" t="s">
        <v>5</v>
      </c>
      <c r="F176" s="241" t="s">
        <v>932</v>
      </c>
      <c r="H176" s="242">
        <v>160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242</v>
      </c>
      <c r="AU176" s="240" t="s">
        <v>79</v>
      </c>
      <c r="AV176" s="13" t="s">
        <v>79</v>
      </c>
      <c r="AW176" s="13" t="s">
        <v>34</v>
      </c>
      <c r="AX176" s="13" t="s">
        <v>70</v>
      </c>
      <c r="AY176" s="240" t="s">
        <v>156</v>
      </c>
    </row>
    <row r="177" s="12" customFormat="1">
      <c r="B177" s="231"/>
      <c r="D177" s="232" t="s">
        <v>242</v>
      </c>
      <c r="E177" s="233" t="s">
        <v>5</v>
      </c>
      <c r="F177" s="234" t="s">
        <v>933</v>
      </c>
      <c r="H177" s="233" t="s">
        <v>5</v>
      </c>
      <c r="I177" s="235"/>
      <c r="L177" s="231"/>
      <c r="M177" s="236"/>
      <c r="N177" s="237"/>
      <c r="O177" s="237"/>
      <c r="P177" s="237"/>
      <c r="Q177" s="237"/>
      <c r="R177" s="237"/>
      <c r="S177" s="237"/>
      <c r="T177" s="238"/>
      <c r="AT177" s="233" t="s">
        <v>242</v>
      </c>
      <c r="AU177" s="233" t="s">
        <v>79</v>
      </c>
      <c r="AV177" s="12" t="s">
        <v>77</v>
      </c>
      <c r="AW177" s="12" t="s">
        <v>34</v>
      </c>
      <c r="AX177" s="12" t="s">
        <v>70</v>
      </c>
      <c r="AY177" s="233" t="s">
        <v>156</v>
      </c>
    </row>
    <row r="178" s="13" customFormat="1">
      <c r="B178" s="239"/>
      <c r="D178" s="232" t="s">
        <v>242</v>
      </c>
      <c r="E178" s="240" t="s">
        <v>5</v>
      </c>
      <c r="F178" s="241" t="s">
        <v>934</v>
      </c>
      <c r="H178" s="242">
        <v>136</v>
      </c>
      <c r="I178" s="243"/>
      <c r="L178" s="239"/>
      <c r="M178" s="244"/>
      <c r="N178" s="245"/>
      <c r="O178" s="245"/>
      <c r="P178" s="245"/>
      <c r="Q178" s="245"/>
      <c r="R178" s="245"/>
      <c r="S178" s="245"/>
      <c r="T178" s="246"/>
      <c r="AT178" s="240" t="s">
        <v>242</v>
      </c>
      <c r="AU178" s="240" t="s">
        <v>79</v>
      </c>
      <c r="AV178" s="13" t="s">
        <v>79</v>
      </c>
      <c r="AW178" s="13" t="s">
        <v>34</v>
      </c>
      <c r="AX178" s="13" t="s">
        <v>70</v>
      </c>
      <c r="AY178" s="240" t="s">
        <v>156</v>
      </c>
    </row>
    <row r="179" s="12" customFormat="1">
      <c r="B179" s="231"/>
      <c r="D179" s="232" t="s">
        <v>242</v>
      </c>
      <c r="E179" s="233" t="s">
        <v>5</v>
      </c>
      <c r="F179" s="234" t="s">
        <v>938</v>
      </c>
      <c r="H179" s="233" t="s">
        <v>5</v>
      </c>
      <c r="I179" s="235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3" t="s">
        <v>242</v>
      </c>
      <c r="AU179" s="233" t="s">
        <v>79</v>
      </c>
      <c r="AV179" s="12" t="s">
        <v>77</v>
      </c>
      <c r="AW179" s="12" t="s">
        <v>34</v>
      </c>
      <c r="AX179" s="12" t="s">
        <v>70</v>
      </c>
      <c r="AY179" s="233" t="s">
        <v>156</v>
      </c>
    </row>
    <row r="180" s="13" customFormat="1">
      <c r="B180" s="239"/>
      <c r="D180" s="232" t="s">
        <v>242</v>
      </c>
      <c r="E180" s="240" t="s">
        <v>5</v>
      </c>
      <c r="F180" s="241" t="s">
        <v>939</v>
      </c>
      <c r="H180" s="242">
        <v>758</v>
      </c>
      <c r="I180" s="243"/>
      <c r="L180" s="239"/>
      <c r="M180" s="244"/>
      <c r="N180" s="245"/>
      <c r="O180" s="245"/>
      <c r="P180" s="245"/>
      <c r="Q180" s="245"/>
      <c r="R180" s="245"/>
      <c r="S180" s="245"/>
      <c r="T180" s="246"/>
      <c r="AT180" s="240" t="s">
        <v>242</v>
      </c>
      <c r="AU180" s="240" t="s">
        <v>79</v>
      </c>
      <c r="AV180" s="13" t="s">
        <v>79</v>
      </c>
      <c r="AW180" s="13" t="s">
        <v>34</v>
      </c>
      <c r="AX180" s="13" t="s">
        <v>70</v>
      </c>
      <c r="AY180" s="240" t="s">
        <v>156</v>
      </c>
    </row>
    <row r="181" s="14" customFormat="1">
      <c r="B181" s="247"/>
      <c r="D181" s="232" t="s">
        <v>242</v>
      </c>
      <c r="E181" s="248" t="s">
        <v>5</v>
      </c>
      <c r="F181" s="249" t="s">
        <v>249</v>
      </c>
      <c r="H181" s="250">
        <v>1349</v>
      </c>
      <c r="I181" s="251"/>
      <c r="L181" s="247"/>
      <c r="M181" s="252"/>
      <c r="N181" s="253"/>
      <c r="O181" s="253"/>
      <c r="P181" s="253"/>
      <c r="Q181" s="253"/>
      <c r="R181" s="253"/>
      <c r="S181" s="253"/>
      <c r="T181" s="254"/>
      <c r="AT181" s="248" t="s">
        <v>242</v>
      </c>
      <c r="AU181" s="248" t="s">
        <v>79</v>
      </c>
      <c r="AV181" s="14" t="s">
        <v>169</v>
      </c>
      <c r="AW181" s="14" t="s">
        <v>34</v>
      </c>
      <c r="AX181" s="14" t="s">
        <v>77</v>
      </c>
      <c r="AY181" s="248" t="s">
        <v>156</v>
      </c>
    </row>
    <row r="182" s="1" customFormat="1" ht="25.5" customHeight="1">
      <c r="B182" s="213"/>
      <c r="C182" s="214" t="s">
        <v>443</v>
      </c>
      <c r="D182" s="214" t="s">
        <v>159</v>
      </c>
      <c r="E182" s="215" t="s">
        <v>965</v>
      </c>
      <c r="F182" s="216" t="s">
        <v>966</v>
      </c>
      <c r="G182" s="217" t="s">
        <v>280</v>
      </c>
      <c r="H182" s="218">
        <v>52</v>
      </c>
      <c r="I182" s="219"/>
      <c r="J182" s="220">
        <f>ROUND(I182*H182,2)</f>
        <v>0</v>
      </c>
      <c r="K182" s="216" t="s">
        <v>163</v>
      </c>
      <c r="L182" s="47"/>
      <c r="M182" s="221" t="s">
        <v>5</v>
      </c>
      <c r="N182" s="222" t="s">
        <v>41</v>
      </c>
      <c r="O182" s="48"/>
      <c r="P182" s="223">
        <f>O182*H182</f>
        <v>0</v>
      </c>
      <c r="Q182" s="223">
        <v>1.0000000000000001E-05</v>
      </c>
      <c r="R182" s="223">
        <f>Q182*H182</f>
        <v>0.00052000000000000006</v>
      </c>
      <c r="S182" s="223">
        <v>0</v>
      </c>
      <c r="T182" s="224">
        <f>S182*H182</f>
        <v>0</v>
      </c>
      <c r="AR182" s="25" t="s">
        <v>169</v>
      </c>
      <c r="AT182" s="25" t="s">
        <v>159</v>
      </c>
      <c r="AU182" s="25" t="s">
        <v>79</v>
      </c>
      <c r="AY182" s="25" t="s">
        <v>156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5" t="s">
        <v>77</v>
      </c>
      <c r="BK182" s="225">
        <f>ROUND(I182*H182,2)</f>
        <v>0</v>
      </c>
      <c r="BL182" s="25" t="s">
        <v>169</v>
      </c>
      <c r="BM182" s="25" t="s">
        <v>967</v>
      </c>
    </row>
    <row r="183" s="12" customFormat="1">
      <c r="B183" s="231"/>
      <c r="D183" s="232" t="s">
        <v>242</v>
      </c>
      <c r="E183" s="233" t="s">
        <v>5</v>
      </c>
      <c r="F183" s="234" t="s">
        <v>943</v>
      </c>
      <c r="H183" s="233" t="s">
        <v>5</v>
      </c>
      <c r="I183" s="235"/>
      <c r="L183" s="231"/>
      <c r="M183" s="236"/>
      <c r="N183" s="237"/>
      <c r="O183" s="237"/>
      <c r="P183" s="237"/>
      <c r="Q183" s="237"/>
      <c r="R183" s="237"/>
      <c r="S183" s="237"/>
      <c r="T183" s="238"/>
      <c r="AT183" s="233" t="s">
        <v>242</v>
      </c>
      <c r="AU183" s="233" t="s">
        <v>79</v>
      </c>
      <c r="AV183" s="12" t="s">
        <v>77</v>
      </c>
      <c r="AW183" s="12" t="s">
        <v>34</v>
      </c>
      <c r="AX183" s="12" t="s">
        <v>70</v>
      </c>
      <c r="AY183" s="233" t="s">
        <v>156</v>
      </c>
    </row>
    <row r="184" s="13" customFormat="1">
      <c r="B184" s="239"/>
      <c r="D184" s="232" t="s">
        <v>242</v>
      </c>
      <c r="E184" s="240" t="s">
        <v>5</v>
      </c>
      <c r="F184" s="241" t="s">
        <v>944</v>
      </c>
      <c r="H184" s="242">
        <v>6</v>
      </c>
      <c r="I184" s="243"/>
      <c r="L184" s="239"/>
      <c r="M184" s="244"/>
      <c r="N184" s="245"/>
      <c r="O184" s="245"/>
      <c r="P184" s="245"/>
      <c r="Q184" s="245"/>
      <c r="R184" s="245"/>
      <c r="S184" s="245"/>
      <c r="T184" s="246"/>
      <c r="AT184" s="240" t="s">
        <v>242</v>
      </c>
      <c r="AU184" s="240" t="s">
        <v>79</v>
      </c>
      <c r="AV184" s="13" t="s">
        <v>79</v>
      </c>
      <c r="AW184" s="13" t="s">
        <v>34</v>
      </c>
      <c r="AX184" s="13" t="s">
        <v>70</v>
      </c>
      <c r="AY184" s="240" t="s">
        <v>156</v>
      </c>
    </row>
    <row r="185" s="12" customFormat="1">
      <c r="B185" s="231"/>
      <c r="D185" s="232" t="s">
        <v>242</v>
      </c>
      <c r="E185" s="233" t="s">
        <v>5</v>
      </c>
      <c r="F185" s="234" t="s">
        <v>945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242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242</v>
      </c>
      <c r="E186" s="240" t="s">
        <v>5</v>
      </c>
      <c r="F186" s="241" t="s">
        <v>549</v>
      </c>
      <c r="H186" s="242">
        <v>46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242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4" customFormat="1">
      <c r="B187" s="247"/>
      <c r="D187" s="232" t="s">
        <v>242</v>
      </c>
      <c r="E187" s="248" t="s">
        <v>5</v>
      </c>
      <c r="F187" s="249" t="s">
        <v>249</v>
      </c>
      <c r="H187" s="250">
        <v>52</v>
      </c>
      <c r="I187" s="251"/>
      <c r="L187" s="247"/>
      <c r="M187" s="252"/>
      <c r="N187" s="253"/>
      <c r="O187" s="253"/>
      <c r="P187" s="253"/>
      <c r="Q187" s="253"/>
      <c r="R187" s="253"/>
      <c r="S187" s="253"/>
      <c r="T187" s="254"/>
      <c r="AT187" s="248" t="s">
        <v>242</v>
      </c>
      <c r="AU187" s="248" t="s">
        <v>79</v>
      </c>
      <c r="AV187" s="14" t="s">
        <v>169</v>
      </c>
      <c r="AW187" s="14" t="s">
        <v>34</v>
      </c>
      <c r="AX187" s="14" t="s">
        <v>77</v>
      </c>
      <c r="AY187" s="248" t="s">
        <v>156</v>
      </c>
    </row>
    <row r="188" s="1" customFormat="1" ht="38.25" customHeight="1">
      <c r="B188" s="213"/>
      <c r="C188" s="214" t="s">
        <v>10</v>
      </c>
      <c r="D188" s="214" t="s">
        <v>159</v>
      </c>
      <c r="E188" s="215" t="s">
        <v>585</v>
      </c>
      <c r="F188" s="216" t="s">
        <v>586</v>
      </c>
      <c r="G188" s="217" t="s">
        <v>538</v>
      </c>
      <c r="H188" s="218">
        <v>1</v>
      </c>
      <c r="I188" s="219"/>
      <c r="J188" s="220">
        <f>ROUND(I188*H188,2)</f>
        <v>0</v>
      </c>
      <c r="K188" s="216" t="s">
        <v>163</v>
      </c>
      <c r="L188" s="47"/>
      <c r="M188" s="221" t="s">
        <v>5</v>
      </c>
      <c r="N188" s="222" t="s">
        <v>41</v>
      </c>
      <c r="O188" s="48"/>
      <c r="P188" s="223">
        <f>O188*H188</f>
        <v>0</v>
      </c>
      <c r="Q188" s="223">
        <v>0</v>
      </c>
      <c r="R188" s="223">
        <f>Q188*H188</f>
        <v>0</v>
      </c>
      <c r="S188" s="223">
        <v>0.082000000000000003</v>
      </c>
      <c r="T188" s="224">
        <f>S188*H188</f>
        <v>0.082000000000000003</v>
      </c>
      <c r="AR188" s="25" t="s">
        <v>169</v>
      </c>
      <c r="AT188" s="25" t="s">
        <v>159</v>
      </c>
      <c r="AU188" s="25" t="s">
        <v>79</v>
      </c>
      <c r="AY188" s="25" t="s">
        <v>156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5" t="s">
        <v>77</v>
      </c>
      <c r="BK188" s="225">
        <f>ROUND(I188*H188,2)</f>
        <v>0</v>
      </c>
      <c r="BL188" s="25" t="s">
        <v>169</v>
      </c>
      <c r="BM188" s="25" t="s">
        <v>968</v>
      </c>
    </row>
    <row r="189" s="1" customFormat="1" ht="38.25" customHeight="1">
      <c r="B189" s="213"/>
      <c r="C189" s="214" t="s">
        <v>451</v>
      </c>
      <c r="D189" s="214" t="s">
        <v>159</v>
      </c>
      <c r="E189" s="215" t="s">
        <v>593</v>
      </c>
      <c r="F189" s="216" t="s">
        <v>594</v>
      </c>
      <c r="G189" s="217" t="s">
        <v>538</v>
      </c>
      <c r="H189" s="218">
        <v>1</v>
      </c>
      <c r="I189" s="219"/>
      <c r="J189" s="220">
        <f>ROUND(I189*H189,2)</f>
        <v>0</v>
      </c>
      <c r="K189" s="216" t="s">
        <v>163</v>
      </c>
      <c r="L189" s="47"/>
      <c r="M189" s="221" t="s">
        <v>5</v>
      </c>
      <c r="N189" s="222" t="s">
        <v>41</v>
      </c>
      <c r="O189" s="48"/>
      <c r="P189" s="223">
        <f>O189*H189</f>
        <v>0</v>
      </c>
      <c r="Q189" s="223">
        <v>0</v>
      </c>
      <c r="R189" s="223">
        <f>Q189*H189</f>
        <v>0</v>
      </c>
      <c r="S189" s="223">
        <v>0.0040000000000000001</v>
      </c>
      <c r="T189" s="224">
        <f>S189*H189</f>
        <v>0.0040000000000000001</v>
      </c>
      <c r="AR189" s="25" t="s">
        <v>169</v>
      </c>
      <c r="AT189" s="25" t="s">
        <v>159</v>
      </c>
      <c r="AU189" s="25" t="s">
        <v>79</v>
      </c>
      <c r="AY189" s="25" t="s">
        <v>156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169</v>
      </c>
      <c r="BM189" s="25" t="s">
        <v>969</v>
      </c>
    </row>
    <row r="190" s="1" customFormat="1" ht="25.5" customHeight="1">
      <c r="B190" s="213"/>
      <c r="C190" s="214" t="s">
        <v>459</v>
      </c>
      <c r="D190" s="214" t="s">
        <v>159</v>
      </c>
      <c r="E190" s="215" t="s">
        <v>970</v>
      </c>
      <c r="F190" s="216" t="s">
        <v>971</v>
      </c>
      <c r="G190" s="217" t="s">
        <v>302</v>
      </c>
      <c r="H190" s="218">
        <v>669</v>
      </c>
      <c r="I190" s="219"/>
      <c r="J190" s="220">
        <f>ROUND(I190*H190,2)</f>
        <v>0</v>
      </c>
      <c r="K190" s="216" t="s">
        <v>163</v>
      </c>
      <c r="L190" s="47"/>
      <c r="M190" s="221" t="s">
        <v>5</v>
      </c>
      <c r="N190" s="222" t="s">
        <v>41</v>
      </c>
      <c r="O190" s="4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5" t="s">
        <v>169</v>
      </c>
      <c r="AT190" s="25" t="s">
        <v>159</v>
      </c>
      <c r="AU190" s="25" t="s">
        <v>79</v>
      </c>
      <c r="AY190" s="25" t="s">
        <v>156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5" t="s">
        <v>77</v>
      </c>
      <c r="BK190" s="225">
        <f>ROUND(I190*H190,2)</f>
        <v>0</v>
      </c>
      <c r="BL190" s="25" t="s">
        <v>169</v>
      </c>
      <c r="BM190" s="25" t="s">
        <v>972</v>
      </c>
    </row>
    <row r="191" s="12" customFormat="1">
      <c r="B191" s="231"/>
      <c r="D191" s="232" t="s">
        <v>242</v>
      </c>
      <c r="E191" s="233" t="s">
        <v>5</v>
      </c>
      <c r="F191" s="234" t="s">
        <v>973</v>
      </c>
      <c r="H191" s="233" t="s">
        <v>5</v>
      </c>
      <c r="I191" s="235"/>
      <c r="L191" s="231"/>
      <c r="M191" s="236"/>
      <c r="N191" s="237"/>
      <c r="O191" s="237"/>
      <c r="P191" s="237"/>
      <c r="Q191" s="237"/>
      <c r="R191" s="237"/>
      <c r="S191" s="237"/>
      <c r="T191" s="238"/>
      <c r="AT191" s="233" t="s">
        <v>242</v>
      </c>
      <c r="AU191" s="233" t="s">
        <v>79</v>
      </c>
      <c r="AV191" s="12" t="s">
        <v>77</v>
      </c>
      <c r="AW191" s="12" t="s">
        <v>34</v>
      </c>
      <c r="AX191" s="12" t="s">
        <v>70</v>
      </c>
      <c r="AY191" s="233" t="s">
        <v>156</v>
      </c>
    </row>
    <row r="192" s="13" customFormat="1">
      <c r="B192" s="239"/>
      <c r="D192" s="232" t="s">
        <v>242</v>
      </c>
      <c r="E192" s="240" t="s">
        <v>5</v>
      </c>
      <c r="F192" s="241" t="s">
        <v>974</v>
      </c>
      <c r="H192" s="242">
        <v>223</v>
      </c>
      <c r="I192" s="243"/>
      <c r="L192" s="239"/>
      <c r="M192" s="244"/>
      <c r="N192" s="245"/>
      <c r="O192" s="245"/>
      <c r="P192" s="245"/>
      <c r="Q192" s="245"/>
      <c r="R192" s="245"/>
      <c r="S192" s="245"/>
      <c r="T192" s="246"/>
      <c r="AT192" s="240" t="s">
        <v>242</v>
      </c>
      <c r="AU192" s="240" t="s">
        <v>79</v>
      </c>
      <c r="AV192" s="13" t="s">
        <v>79</v>
      </c>
      <c r="AW192" s="13" t="s">
        <v>34</v>
      </c>
      <c r="AX192" s="13" t="s">
        <v>70</v>
      </c>
      <c r="AY192" s="240" t="s">
        <v>156</v>
      </c>
    </row>
    <row r="193" s="12" customFormat="1">
      <c r="B193" s="231"/>
      <c r="D193" s="232" t="s">
        <v>242</v>
      </c>
      <c r="E193" s="233" t="s">
        <v>5</v>
      </c>
      <c r="F193" s="234" t="s">
        <v>975</v>
      </c>
      <c r="H193" s="233" t="s">
        <v>5</v>
      </c>
      <c r="I193" s="235"/>
      <c r="L193" s="231"/>
      <c r="M193" s="236"/>
      <c r="N193" s="237"/>
      <c r="O193" s="237"/>
      <c r="P193" s="237"/>
      <c r="Q193" s="237"/>
      <c r="R193" s="237"/>
      <c r="S193" s="237"/>
      <c r="T193" s="238"/>
      <c r="AT193" s="233" t="s">
        <v>242</v>
      </c>
      <c r="AU193" s="233" t="s">
        <v>79</v>
      </c>
      <c r="AV193" s="12" t="s">
        <v>77</v>
      </c>
      <c r="AW193" s="12" t="s">
        <v>34</v>
      </c>
      <c r="AX193" s="12" t="s">
        <v>70</v>
      </c>
      <c r="AY193" s="233" t="s">
        <v>156</v>
      </c>
    </row>
    <row r="194" s="13" customFormat="1">
      <c r="B194" s="239"/>
      <c r="D194" s="232" t="s">
        <v>242</v>
      </c>
      <c r="E194" s="240" t="s">
        <v>5</v>
      </c>
      <c r="F194" s="241" t="s">
        <v>976</v>
      </c>
      <c r="H194" s="242">
        <v>446</v>
      </c>
      <c r="I194" s="243"/>
      <c r="L194" s="239"/>
      <c r="M194" s="244"/>
      <c r="N194" s="245"/>
      <c r="O194" s="245"/>
      <c r="P194" s="245"/>
      <c r="Q194" s="245"/>
      <c r="R194" s="245"/>
      <c r="S194" s="245"/>
      <c r="T194" s="246"/>
      <c r="AT194" s="240" t="s">
        <v>242</v>
      </c>
      <c r="AU194" s="240" t="s">
        <v>79</v>
      </c>
      <c r="AV194" s="13" t="s">
        <v>79</v>
      </c>
      <c r="AW194" s="13" t="s">
        <v>34</v>
      </c>
      <c r="AX194" s="13" t="s">
        <v>70</v>
      </c>
      <c r="AY194" s="240" t="s">
        <v>156</v>
      </c>
    </row>
    <row r="195" s="14" customFormat="1">
      <c r="B195" s="247"/>
      <c r="D195" s="232" t="s">
        <v>242</v>
      </c>
      <c r="E195" s="248" t="s">
        <v>5</v>
      </c>
      <c r="F195" s="249" t="s">
        <v>249</v>
      </c>
      <c r="H195" s="250">
        <v>669</v>
      </c>
      <c r="I195" s="251"/>
      <c r="L195" s="247"/>
      <c r="M195" s="252"/>
      <c r="N195" s="253"/>
      <c r="O195" s="253"/>
      <c r="P195" s="253"/>
      <c r="Q195" s="253"/>
      <c r="R195" s="253"/>
      <c r="S195" s="253"/>
      <c r="T195" s="254"/>
      <c r="AT195" s="248" t="s">
        <v>242</v>
      </c>
      <c r="AU195" s="248" t="s">
        <v>79</v>
      </c>
      <c r="AV195" s="14" t="s">
        <v>169</v>
      </c>
      <c r="AW195" s="14" t="s">
        <v>34</v>
      </c>
      <c r="AX195" s="14" t="s">
        <v>77</v>
      </c>
      <c r="AY195" s="248" t="s">
        <v>156</v>
      </c>
    </row>
    <row r="196" s="11" customFormat="1" ht="29.88" customHeight="1">
      <c r="B196" s="200"/>
      <c r="D196" s="201" t="s">
        <v>69</v>
      </c>
      <c r="E196" s="211" t="s">
        <v>596</v>
      </c>
      <c r="F196" s="211" t="s">
        <v>597</v>
      </c>
      <c r="I196" s="203"/>
      <c r="J196" s="212">
        <f>BK196</f>
        <v>0</v>
      </c>
      <c r="L196" s="200"/>
      <c r="M196" s="205"/>
      <c r="N196" s="206"/>
      <c r="O196" s="206"/>
      <c r="P196" s="207">
        <f>SUM(P197:P200)</f>
        <v>0</v>
      </c>
      <c r="Q196" s="206"/>
      <c r="R196" s="207">
        <f>SUM(R197:R200)</f>
        <v>0</v>
      </c>
      <c r="S196" s="206"/>
      <c r="T196" s="208">
        <f>SUM(T197:T200)</f>
        <v>0</v>
      </c>
      <c r="AR196" s="201" t="s">
        <v>77</v>
      </c>
      <c r="AT196" s="209" t="s">
        <v>69</v>
      </c>
      <c r="AU196" s="209" t="s">
        <v>77</v>
      </c>
      <c r="AY196" s="201" t="s">
        <v>156</v>
      </c>
      <c r="BK196" s="210">
        <f>SUM(BK197:BK200)</f>
        <v>0</v>
      </c>
    </row>
    <row r="197" s="1" customFormat="1" ht="25.5" customHeight="1">
      <c r="B197" s="213"/>
      <c r="C197" s="214" t="s">
        <v>463</v>
      </c>
      <c r="D197" s="214" t="s">
        <v>159</v>
      </c>
      <c r="E197" s="215" t="s">
        <v>599</v>
      </c>
      <c r="F197" s="216" t="s">
        <v>600</v>
      </c>
      <c r="G197" s="217" t="s">
        <v>260</v>
      </c>
      <c r="H197" s="218">
        <v>2</v>
      </c>
      <c r="I197" s="219"/>
      <c r="J197" s="220">
        <f>ROUND(I197*H197,2)</f>
        <v>0</v>
      </c>
      <c r="K197" s="216" t="s">
        <v>163</v>
      </c>
      <c r="L197" s="47"/>
      <c r="M197" s="221" t="s">
        <v>5</v>
      </c>
      <c r="N197" s="222" t="s">
        <v>41</v>
      </c>
      <c r="O197" s="48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5" t="s">
        <v>169</v>
      </c>
      <c r="AT197" s="25" t="s">
        <v>159</v>
      </c>
      <c r="AU197" s="25" t="s">
        <v>79</v>
      </c>
      <c r="AY197" s="25" t="s">
        <v>156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5" t="s">
        <v>77</v>
      </c>
      <c r="BK197" s="225">
        <f>ROUND(I197*H197,2)</f>
        <v>0</v>
      </c>
      <c r="BL197" s="25" t="s">
        <v>169</v>
      </c>
      <c r="BM197" s="25" t="s">
        <v>977</v>
      </c>
    </row>
    <row r="198" s="12" customFormat="1">
      <c r="B198" s="231"/>
      <c r="D198" s="232" t="s">
        <v>242</v>
      </c>
      <c r="E198" s="233" t="s">
        <v>5</v>
      </c>
      <c r="F198" s="234" t="s">
        <v>978</v>
      </c>
      <c r="H198" s="233" t="s">
        <v>5</v>
      </c>
      <c r="I198" s="235"/>
      <c r="L198" s="231"/>
      <c r="M198" s="236"/>
      <c r="N198" s="237"/>
      <c r="O198" s="237"/>
      <c r="P198" s="237"/>
      <c r="Q198" s="237"/>
      <c r="R198" s="237"/>
      <c r="S198" s="237"/>
      <c r="T198" s="238"/>
      <c r="AT198" s="233" t="s">
        <v>242</v>
      </c>
      <c r="AU198" s="233" t="s">
        <v>79</v>
      </c>
      <c r="AV198" s="12" t="s">
        <v>77</v>
      </c>
      <c r="AW198" s="12" t="s">
        <v>34</v>
      </c>
      <c r="AX198" s="12" t="s">
        <v>70</v>
      </c>
      <c r="AY198" s="233" t="s">
        <v>156</v>
      </c>
    </row>
    <row r="199" s="13" customFormat="1">
      <c r="B199" s="239"/>
      <c r="D199" s="232" t="s">
        <v>242</v>
      </c>
      <c r="E199" s="240" t="s">
        <v>5</v>
      </c>
      <c r="F199" s="241" t="s">
        <v>979</v>
      </c>
      <c r="H199" s="242">
        <v>2</v>
      </c>
      <c r="I199" s="243"/>
      <c r="L199" s="239"/>
      <c r="M199" s="244"/>
      <c r="N199" s="245"/>
      <c r="O199" s="245"/>
      <c r="P199" s="245"/>
      <c r="Q199" s="245"/>
      <c r="R199" s="245"/>
      <c r="S199" s="245"/>
      <c r="T199" s="246"/>
      <c r="AT199" s="240" t="s">
        <v>242</v>
      </c>
      <c r="AU199" s="240" t="s">
        <v>79</v>
      </c>
      <c r="AV199" s="13" t="s">
        <v>79</v>
      </c>
      <c r="AW199" s="13" t="s">
        <v>34</v>
      </c>
      <c r="AX199" s="13" t="s">
        <v>70</v>
      </c>
      <c r="AY199" s="240" t="s">
        <v>156</v>
      </c>
    </row>
    <row r="200" s="14" customFormat="1">
      <c r="B200" s="247"/>
      <c r="D200" s="232" t="s">
        <v>242</v>
      </c>
      <c r="E200" s="248" t="s">
        <v>5</v>
      </c>
      <c r="F200" s="249" t="s">
        <v>249</v>
      </c>
      <c r="H200" s="250">
        <v>2</v>
      </c>
      <c r="I200" s="251"/>
      <c r="L200" s="247"/>
      <c r="M200" s="252"/>
      <c r="N200" s="253"/>
      <c r="O200" s="253"/>
      <c r="P200" s="253"/>
      <c r="Q200" s="253"/>
      <c r="R200" s="253"/>
      <c r="S200" s="253"/>
      <c r="T200" s="254"/>
      <c r="AT200" s="248" t="s">
        <v>242</v>
      </c>
      <c r="AU200" s="248" t="s">
        <v>79</v>
      </c>
      <c r="AV200" s="14" t="s">
        <v>169</v>
      </c>
      <c r="AW200" s="14" t="s">
        <v>34</v>
      </c>
      <c r="AX200" s="14" t="s">
        <v>77</v>
      </c>
      <c r="AY200" s="248" t="s">
        <v>156</v>
      </c>
    </row>
    <row r="201" s="11" customFormat="1" ht="37.44001" customHeight="1">
      <c r="B201" s="200"/>
      <c r="D201" s="201" t="s">
        <v>69</v>
      </c>
      <c r="E201" s="202" t="s">
        <v>272</v>
      </c>
      <c r="F201" s="202" t="s">
        <v>324</v>
      </c>
      <c r="I201" s="203"/>
      <c r="J201" s="204">
        <f>BK201</f>
        <v>0</v>
      </c>
      <c r="L201" s="200"/>
      <c r="M201" s="205"/>
      <c r="N201" s="206"/>
      <c r="O201" s="206"/>
      <c r="P201" s="207">
        <f>P202</f>
        <v>0</v>
      </c>
      <c r="Q201" s="206"/>
      <c r="R201" s="207">
        <f>R202</f>
        <v>0</v>
      </c>
      <c r="S201" s="206"/>
      <c r="T201" s="208">
        <f>T202</f>
        <v>0</v>
      </c>
      <c r="AR201" s="201" t="s">
        <v>93</v>
      </c>
      <c r="AT201" s="209" t="s">
        <v>69</v>
      </c>
      <c r="AU201" s="209" t="s">
        <v>70</v>
      </c>
      <c r="AY201" s="201" t="s">
        <v>156</v>
      </c>
      <c r="BK201" s="210">
        <f>BK202</f>
        <v>0</v>
      </c>
    </row>
    <row r="202" s="11" customFormat="1" ht="19.92" customHeight="1">
      <c r="B202" s="200"/>
      <c r="D202" s="201" t="s">
        <v>69</v>
      </c>
      <c r="E202" s="211" t="s">
        <v>325</v>
      </c>
      <c r="F202" s="211" t="s">
        <v>326</v>
      </c>
      <c r="I202" s="203"/>
      <c r="J202" s="212">
        <f>BK202</f>
        <v>0</v>
      </c>
      <c r="L202" s="200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AR202" s="201" t="s">
        <v>93</v>
      </c>
      <c r="AT202" s="209" t="s">
        <v>69</v>
      </c>
      <c r="AU202" s="209" t="s">
        <v>77</v>
      </c>
      <c r="AY202" s="201" t="s">
        <v>156</v>
      </c>
      <c r="BK202" s="210">
        <f>BK203</f>
        <v>0</v>
      </c>
    </row>
    <row r="203" s="1" customFormat="1" ht="38.25" customHeight="1">
      <c r="B203" s="213"/>
      <c r="C203" s="214" t="s">
        <v>467</v>
      </c>
      <c r="D203" s="214" t="s">
        <v>159</v>
      </c>
      <c r="E203" s="215" t="s">
        <v>980</v>
      </c>
      <c r="F203" s="216" t="s">
        <v>981</v>
      </c>
      <c r="G203" s="217" t="s">
        <v>240</v>
      </c>
      <c r="H203" s="218">
        <v>0.67000000000000004</v>
      </c>
      <c r="I203" s="219"/>
      <c r="J203" s="220">
        <f>ROUND(I203*H203,2)</f>
        <v>0</v>
      </c>
      <c r="K203" s="216" t="s">
        <v>163</v>
      </c>
      <c r="L203" s="47"/>
      <c r="M203" s="221" t="s">
        <v>5</v>
      </c>
      <c r="N203" s="226" t="s">
        <v>41</v>
      </c>
      <c r="O203" s="227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AR203" s="25" t="s">
        <v>329</v>
      </c>
      <c r="AT203" s="25" t="s">
        <v>159</v>
      </c>
      <c r="AU203" s="25" t="s">
        <v>79</v>
      </c>
      <c r="AY203" s="25" t="s">
        <v>156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5" t="s">
        <v>77</v>
      </c>
      <c r="BK203" s="225">
        <f>ROUND(I203*H203,2)</f>
        <v>0</v>
      </c>
      <c r="BL203" s="25" t="s">
        <v>329</v>
      </c>
      <c r="BM203" s="25" t="s">
        <v>982</v>
      </c>
    </row>
    <row r="204" s="1" customFormat="1" ht="6.96" customHeight="1">
      <c r="B204" s="68"/>
      <c r="C204" s="69"/>
      <c r="D204" s="69"/>
      <c r="E204" s="69"/>
      <c r="F204" s="69"/>
      <c r="G204" s="69"/>
      <c r="H204" s="69"/>
      <c r="I204" s="164"/>
      <c r="J204" s="69"/>
      <c r="K204" s="69"/>
      <c r="L204" s="47"/>
    </row>
  </sheetData>
  <autoFilter ref="C93:K20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0:H80"/>
    <mergeCell ref="E84:H84"/>
    <mergeCell ref="E82:H82"/>
    <mergeCell ref="E86:H86"/>
    <mergeCell ref="G1:H1"/>
    <mergeCell ref="L2:V2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106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224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983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ROUND(J91,2)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ROUND(SUM(BE91:BE111), 2)</f>
        <v>0</v>
      </c>
      <c r="G34" s="48"/>
      <c r="H34" s="48"/>
      <c r="I34" s="156">
        <v>0.20999999999999999</v>
      </c>
      <c r="J34" s="155">
        <f>ROUND(ROUND((SUM(BE91:BE111)),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ROUND(SUM(BF91:BF111), 2)</f>
        <v>0</v>
      </c>
      <c r="G35" s="48"/>
      <c r="H35" s="48"/>
      <c r="I35" s="156">
        <v>0.14999999999999999</v>
      </c>
      <c r="J35" s="155">
        <f>ROUND(ROUND((SUM(BF91:BF111)),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ROUND(SUM(BG91:BG111),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ROUND(SUM(BH91:BH111),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ROUND(SUM(BI91:BI111),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224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102.4.NN - Dopravní značení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J91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J92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J93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J98</f>
        <v>0</v>
      </c>
      <c r="K67" s="186"/>
    </row>
    <row r="68" s="1" customFormat="1" ht="21.84" customHeight="1">
      <c r="B68" s="47"/>
      <c r="C68" s="48"/>
      <c r="D68" s="48"/>
      <c r="E68" s="48"/>
      <c r="F68" s="48"/>
      <c r="G68" s="48"/>
      <c r="H68" s="48"/>
      <c r="I68" s="142"/>
      <c r="J68" s="48"/>
      <c r="K68" s="52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4"/>
      <c r="J69" s="69"/>
      <c r="K69" s="70"/>
    </row>
    <row r="73" s="1" customFormat="1" ht="6.96" customHeight="1">
      <c r="B73" s="71"/>
      <c r="C73" s="72"/>
      <c r="D73" s="72"/>
      <c r="E73" s="72"/>
      <c r="F73" s="72"/>
      <c r="G73" s="72"/>
      <c r="H73" s="72"/>
      <c r="I73" s="165"/>
      <c r="J73" s="72"/>
      <c r="K73" s="72"/>
      <c r="L73" s="47"/>
    </row>
    <row r="74" s="1" customFormat="1" ht="36.96" customHeight="1">
      <c r="B74" s="47"/>
      <c r="C74" s="73" t="s">
        <v>139</v>
      </c>
      <c r="I74" s="187"/>
      <c r="L74" s="47"/>
    </row>
    <row r="75" s="1" customFormat="1" ht="6.96" customHeight="1">
      <c r="B75" s="47"/>
      <c r="I75" s="187"/>
      <c r="L75" s="47"/>
    </row>
    <row r="76" s="1" customFormat="1" ht="14.4" customHeight="1">
      <c r="B76" s="47"/>
      <c r="C76" s="75" t="s">
        <v>19</v>
      </c>
      <c r="I76" s="187"/>
      <c r="L76" s="47"/>
    </row>
    <row r="77" s="1" customFormat="1" ht="16.5" customHeight="1">
      <c r="B77" s="47"/>
      <c r="E77" s="188" t="str">
        <f>E7</f>
        <v>Cyklostezka Bratrušov - 2.rozpočet</v>
      </c>
      <c r="F77" s="75"/>
      <c r="G77" s="75"/>
      <c r="H77" s="75"/>
      <c r="I77" s="187"/>
      <c r="L77" s="47"/>
    </row>
    <row r="78">
      <c r="B78" s="29"/>
      <c r="C78" s="75" t="s">
        <v>124</v>
      </c>
      <c r="L78" s="29"/>
    </row>
    <row r="79" ht="16.5" customHeight="1">
      <c r="B79" s="29"/>
      <c r="E79" s="188" t="s">
        <v>125</v>
      </c>
      <c r="L79" s="29"/>
    </row>
    <row r="80">
      <c r="B80" s="29"/>
      <c r="C80" s="75" t="s">
        <v>126</v>
      </c>
      <c r="L80" s="29"/>
    </row>
    <row r="81" s="1" customFormat="1" ht="16.5" customHeight="1">
      <c r="B81" s="47"/>
      <c r="E81" s="230" t="s">
        <v>224</v>
      </c>
      <c r="F81" s="1"/>
      <c r="G81" s="1"/>
      <c r="H81" s="1"/>
      <c r="I81" s="187"/>
      <c r="L81" s="47"/>
    </row>
    <row r="82" s="1" customFormat="1" ht="14.4" customHeight="1">
      <c r="B82" s="47"/>
      <c r="C82" s="75" t="s">
        <v>225</v>
      </c>
      <c r="I82" s="187"/>
      <c r="L82" s="47"/>
    </row>
    <row r="83" s="1" customFormat="1" ht="17.25" customHeight="1">
      <c r="B83" s="47"/>
      <c r="E83" s="78" t="str">
        <f>E13</f>
        <v>OS 102.4.NN - Dopravní značení - neuznatelné náklady</v>
      </c>
      <c r="F83" s="1"/>
      <c r="G83" s="1"/>
      <c r="H83" s="1"/>
      <c r="I83" s="187"/>
      <c r="L83" s="47"/>
    </row>
    <row r="84" s="1" customFormat="1" ht="6.96" customHeight="1">
      <c r="B84" s="47"/>
      <c r="I84" s="187"/>
      <c r="L84" s="47"/>
    </row>
    <row r="85" s="1" customFormat="1" ht="18" customHeight="1">
      <c r="B85" s="47"/>
      <c r="C85" s="75" t="s">
        <v>23</v>
      </c>
      <c r="F85" s="189" t="str">
        <f>F16</f>
        <v>Bratrušov</v>
      </c>
      <c r="I85" s="190" t="s">
        <v>25</v>
      </c>
      <c r="J85" s="80" t="str">
        <f>IF(J16="","",J16)</f>
        <v>5.6.2017</v>
      </c>
      <c r="L85" s="47"/>
    </row>
    <row r="86" s="1" customFormat="1" ht="6.96" customHeight="1">
      <c r="B86" s="47"/>
      <c r="I86" s="187"/>
      <c r="L86" s="47"/>
    </row>
    <row r="87" s="1" customFormat="1">
      <c r="B87" s="47"/>
      <c r="C87" s="75" t="s">
        <v>27</v>
      </c>
      <c r="F87" s="189" t="str">
        <f>E19</f>
        <v xml:space="preserve"> </v>
      </c>
      <c r="I87" s="190" t="s">
        <v>33</v>
      </c>
      <c r="J87" s="189" t="str">
        <f>E25</f>
        <v xml:space="preserve"> </v>
      </c>
      <c r="L87" s="47"/>
    </row>
    <row r="88" s="1" customFormat="1" ht="14.4" customHeight="1">
      <c r="B88" s="47"/>
      <c r="C88" s="75" t="s">
        <v>31</v>
      </c>
      <c r="F88" s="189" t="str">
        <f>IF(E22="","",E22)</f>
        <v/>
      </c>
      <c r="I88" s="187"/>
      <c r="L88" s="47"/>
    </row>
    <row r="89" s="1" customFormat="1" ht="10.32" customHeight="1">
      <c r="B89" s="47"/>
      <c r="I89" s="187"/>
      <c r="L89" s="47"/>
    </row>
    <row r="90" s="10" customFormat="1" ht="29.28" customHeight="1">
      <c r="B90" s="191"/>
      <c r="C90" s="192" t="s">
        <v>140</v>
      </c>
      <c r="D90" s="193" t="s">
        <v>55</v>
      </c>
      <c r="E90" s="193" t="s">
        <v>51</v>
      </c>
      <c r="F90" s="193" t="s">
        <v>141</v>
      </c>
      <c r="G90" s="193" t="s">
        <v>142</v>
      </c>
      <c r="H90" s="193" t="s">
        <v>143</v>
      </c>
      <c r="I90" s="194" t="s">
        <v>144</v>
      </c>
      <c r="J90" s="193" t="s">
        <v>130</v>
      </c>
      <c r="K90" s="195" t="s">
        <v>145</v>
      </c>
      <c r="L90" s="191"/>
      <c r="M90" s="93" t="s">
        <v>146</v>
      </c>
      <c r="N90" s="94" t="s">
        <v>40</v>
      </c>
      <c r="O90" s="94" t="s">
        <v>147</v>
      </c>
      <c r="P90" s="94" t="s">
        <v>148</v>
      </c>
      <c r="Q90" s="94" t="s">
        <v>149</v>
      </c>
      <c r="R90" s="94" t="s">
        <v>150</v>
      </c>
      <c r="S90" s="94" t="s">
        <v>151</v>
      </c>
      <c r="T90" s="95" t="s">
        <v>152</v>
      </c>
    </row>
    <row r="91" s="1" customFormat="1" ht="29.28" customHeight="1">
      <c r="B91" s="47"/>
      <c r="C91" s="97" t="s">
        <v>131</v>
      </c>
      <c r="I91" s="187"/>
      <c r="J91" s="196">
        <f>BK91</f>
        <v>0</v>
      </c>
      <c r="L91" s="47"/>
      <c r="M91" s="96"/>
      <c r="N91" s="83"/>
      <c r="O91" s="83"/>
      <c r="P91" s="197">
        <f>P92</f>
        <v>0</v>
      </c>
      <c r="Q91" s="83"/>
      <c r="R91" s="197">
        <f>R92</f>
        <v>0.24772</v>
      </c>
      <c r="S91" s="83"/>
      <c r="T91" s="198">
        <f>T92</f>
        <v>0</v>
      </c>
      <c r="AT91" s="25" t="s">
        <v>69</v>
      </c>
      <c r="AU91" s="25" t="s">
        <v>132</v>
      </c>
      <c r="BK91" s="199">
        <f>BK92</f>
        <v>0</v>
      </c>
    </row>
    <row r="92" s="11" customFormat="1" ht="37.44001" customHeight="1">
      <c r="B92" s="200"/>
      <c r="D92" s="201" t="s">
        <v>69</v>
      </c>
      <c r="E92" s="202" t="s">
        <v>235</v>
      </c>
      <c r="F92" s="202" t="s">
        <v>236</v>
      </c>
      <c r="I92" s="203"/>
      <c r="J92" s="204">
        <f>BK92</f>
        <v>0</v>
      </c>
      <c r="L92" s="200"/>
      <c r="M92" s="205"/>
      <c r="N92" s="206"/>
      <c r="O92" s="206"/>
      <c r="P92" s="207">
        <f>P93+P98</f>
        <v>0</v>
      </c>
      <c r="Q92" s="206"/>
      <c r="R92" s="207">
        <f>R93+R98</f>
        <v>0.24772</v>
      </c>
      <c r="S92" s="206"/>
      <c r="T92" s="208">
        <f>T93+T98</f>
        <v>0</v>
      </c>
      <c r="AR92" s="201" t="s">
        <v>77</v>
      </c>
      <c r="AT92" s="209" t="s">
        <v>69</v>
      </c>
      <c r="AU92" s="209" t="s">
        <v>70</v>
      </c>
      <c r="AY92" s="201" t="s">
        <v>156</v>
      </c>
      <c r="BK92" s="210">
        <f>BK93+BK98</f>
        <v>0</v>
      </c>
    </row>
    <row r="93" s="11" customFormat="1" ht="19.92" customHeight="1">
      <c r="B93" s="200"/>
      <c r="D93" s="201" t="s">
        <v>69</v>
      </c>
      <c r="E93" s="211" t="s">
        <v>77</v>
      </c>
      <c r="F93" s="211" t="s">
        <v>237</v>
      </c>
      <c r="I93" s="203"/>
      <c r="J93" s="212">
        <f>BK93</f>
        <v>0</v>
      </c>
      <c r="L93" s="200"/>
      <c r="M93" s="205"/>
      <c r="N93" s="206"/>
      <c r="O93" s="206"/>
      <c r="P93" s="207">
        <f>SUM(P94:P97)</f>
        <v>0</v>
      </c>
      <c r="Q93" s="206"/>
      <c r="R93" s="207">
        <f>SUM(R94:R97)</f>
        <v>0</v>
      </c>
      <c r="S93" s="206"/>
      <c r="T93" s="208">
        <f>SUM(T94:T97)</f>
        <v>0</v>
      </c>
      <c r="AR93" s="201" t="s">
        <v>77</v>
      </c>
      <c r="AT93" s="209" t="s">
        <v>69</v>
      </c>
      <c r="AU93" s="209" t="s">
        <v>77</v>
      </c>
      <c r="AY93" s="201" t="s">
        <v>156</v>
      </c>
      <c r="BK93" s="210">
        <f>SUM(BK94:BK97)</f>
        <v>0</v>
      </c>
    </row>
    <row r="94" s="1" customFormat="1" ht="38.25" customHeight="1">
      <c r="B94" s="213"/>
      <c r="C94" s="214" t="s">
        <v>77</v>
      </c>
      <c r="D94" s="214" t="s">
        <v>159</v>
      </c>
      <c r="E94" s="215" t="s">
        <v>886</v>
      </c>
      <c r="F94" s="216" t="s">
        <v>887</v>
      </c>
      <c r="G94" s="217" t="s">
        <v>240</v>
      </c>
      <c r="H94" s="218">
        <v>0.19</v>
      </c>
      <c r="I94" s="219"/>
      <c r="J94" s="220">
        <f>ROUND(I94*H94,2)</f>
        <v>0</v>
      </c>
      <c r="K94" s="216" t="s">
        <v>163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169</v>
      </c>
      <c r="AT94" s="25" t="s">
        <v>159</v>
      </c>
      <c r="AU94" s="25" t="s">
        <v>79</v>
      </c>
      <c r="AY94" s="25" t="s">
        <v>156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169</v>
      </c>
      <c r="BM94" s="25" t="s">
        <v>888</v>
      </c>
    </row>
    <row r="95" s="12" customFormat="1">
      <c r="B95" s="231"/>
      <c r="D95" s="232" t="s">
        <v>242</v>
      </c>
      <c r="E95" s="233" t="s">
        <v>5</v>
      </c>
      <c r="F95" s="234" t="s">
        <v>889</v>
      </c>
      <c r="H95" s="233" t="s">
        <v>5</v>
      </c>
      <c r="I95" s="235"/>
      <c r="L95" s="231"/>
      <c r="M95" s="236"/>
      <c r="N95" s="237"/>
      <c r="O95" s="237"/>
      <c r="P95" s="237"/>
      <c r="Q95" s="237"/>
      <c r="R95" s="237"/>
      <c r="S95" s="237"/>
      <c r="T95" s="238"/>
      <c r="AT95" s="233" t="s">
        <v>242</v>
      </c>
      <c r="AU95" s="233" t="s">
        <v>79</v>
      </c>
      <c r="AV95" s="12" t="s">
        <v>77</v>
      </c>
      <c r="AW95" s="12" t="s">
        <v>34</v>
      </c>
      <c r="AX95" s="12" t="s">
        <v>70</v>
      </c>
      <c r="AY95" s="233" t="s">
        <v>156</v>
      </c>
    </row>
    <row r="96" s="13" customFormat="1">
      <c r="B96" s="239"/>
      <c r="D96" s="232" t="s">
        <v>242</v>
      </c>
      <c r="E96" s="240" t="s">
        <v>5</v>
      </c>
      <c r="F96" s="241" t="s">
        <v>984</v>
      </c>
      <c r="H96" s="242">
        <v>0.19</v>
      </c>
      <c r="I96" s="243"/>
      <c r="L96" s="239"/>
      <c r="M96" s="244"/>
      <c r="N96" s="245"/>
      <c r="O96" s="245"/>
      <c r="P96" s="245"/>
      <c r="Q96" s="245"/>
      <c r="R96" s="245"/>
      <c r="S96" s="245"/>
      <c r="T96" s="246"/>
      <c r="AT96" s="240" t="s">
        <v>242</v>
      </c>
      <c r="AU96" s="240" t="s">
        <v>79</v>
      </c>
      <c r="AV96" s="13" t="s">
        <v>79</v>
      </c>
      <c r="AW96" s="13" t="s">
        <v>34</v>
      </c>
      <c r="AX96" s="13" t="s">
        <v>70</v>
      </c>
      <c r="AY96" s="240" t="s">
        <v>156</v>
      </c>
    </row>
    <row r="97" s="14" customFormat="1">
      <c r="B97" s="247"/>
      <c r="D97" s="232" t="s">
        <v>242</v>
      </c>
      <c r="E97" s="248" t="s">
        <v>5</v>
      </c>
      <c r="F97" s="249" t="s">
        <v>249</v>
      </c>
      <c r="H97" s="250">
        <v>0.19</v>
      </c>
      <c r="I97" s="251"/>
      <c r="L97" s="247"/>
      <c r="M97" s="252"/>
      <c r="N97" s="253"/>
      <c r="O97" s="253"/>
      <c r="P97" s="253"/>
      <c r="Q97" s="253"/>
      <c r="R97" s="253"/>
      <c r="S97" s="253"/>
      <c r="T97" s="254"/>
      <c r="AT97" s="248" t="s">
        <v>242</v>
      </c>
      <c r="AU97" s="248" t="s">
        <v>79</v>
      </c>
      <c r="AV97" s="14" t="s">
        <v>169</v>
      </c>
      <c r="AW97" s="14" t="s">
        <v>34</v>
      </c>
      <c r="AX97" s="14" t="s">
        <v>77</v>
      </c>
      <c r="AY97" s="248" t="s">
        <v>156</v>
      </c>
    </row>
    <row r="98" s="11" customFormat="1" ht="29.88" customHeight="1">
      <c r="B98" s="200"/>
      <c r="D98" s="201" t="s">
        <v>69</v>
      </c>
      <c r="E98" s="211" t="s">
        <v>299</v>
      </c>
      <c r="F98" s="211" t="s">
        <v>304</v>
      </c>
      <c r="I98" s="203"/>
      <c r="J98" s="212">
        <f>BK98</f>
        <v>0</v>
      </c>
      <c r="L98" s="200"/>
      <c r="M98" s="205"/>
      <c r="N98" s="206"/>
      <c r="O98" s="206"/>
      <c r="P98" s="207">
        <f>SUM(P99:P111)</f>
        <v>0</v>
      </c>
      <c r="Q98" s="206"/>
      <c r="R98" s="207">
        <f>SUM(R99:R111)</f>
        <v>0.24772</v>
      </c>
      <c r="S98" s="206"/>
      <c r="T98" s="208">
        <f>SUM(T99:T111)</f>
        <v>0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SUM(BK99:BK111)</f>
        <v>0</v>
      </c>
    </row>
    <row r="99" s="1" customFormat="1" ht="25.5" customHeight="1">
      <c r="B99" s="213"/>
      <c r="C99" s="214" t="s">
        <v>79</v>
      </c>
      <c r="D99" s="214" t="s">
        <v>159</v>
      </c>
      <c r="E99" s="215" t="s">
        <v>891</v>
      </c>
      <c r="F99" s="216" t="s">
        <v>892</v>
      </c>
      <c r="G99" s="217" t="s">
        <v>538</v>
      </c>
      <c r="H99" s="218">
        <v>2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0.00069999999999999999</v>
      </c>
      <c r="R99" s="223">
        <f>Q99*H99</f>
        <v>0.0014</v>
      </c>
      <c r="S99" s="223">
        <v>0</v>
      </c>
      <c r="T99" s="224">
        <f>S99*H99</f>
        <v>0</v>
      </c>
      <c r="AR99" s="25" t="s">
        <v>169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169</v>
      </c>
      <c r="BM99" s="25" t="s">
        <v>985</v>
      </c>
    </row>
    <row r="100" s="12" customFormat="1">
      <c r="B100" s="231"/>
      <c r="D100" s="232" t="s">
        <v>242</v>
      </c>
      <c r="E100" s="233" t="s">
        <v>5</v>
      </c>
      <c r="F100" s="234" t="s">
        <v>986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242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3" customFormat="1">
      <c r="B101" s="239"/>
      <c r="D101" s="232" t="s">
        <v>242</v>
      </c>
      <c r="E101" s="240" t="s">
        <v>5</v>
      </c>
      <c r="F101" s="241" t="s">
        <v>987</v>
      </c>
      <c r="H101" s="242">
        <v>2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242</v>
      </c>
      <c r="AU101" s="240" t="s">
        <v>79</v>
      </c>
      <c r="AV101" s="13" t="s">
        <v>79</v>
      </c>
      <c r="AW101" s="13" t="s">
        <v>34</v>
      </c>
      <c r="AX101" s="13" t="s">
        <v>70</v>
      </c>
      <c r="AY101" s="240" t="s">
        <v>156</v>
      </c>
    </row>
    <row r="102" s="14" customFormat="1">
      <c r="B102" s="247"/>
      <c r="D102" s="232" t="s">
        <v>242</v>
      </c>
      <c r="E102" s="248" t="s">
        <v>5</v>
      </c>
      <c r="F102" s="249" t="s">
        <v>249</v>
      </c>
      <c r="H102" s="250">
        <v>2</v>
      </c>
      <c r="I102" s="251"/>
      <c r="L102" s="247"/>
      <c r="M102" s="252"/>
      <c r="N102" s="253"/>
      <c r="O102" s="253"/>
      <c r="P102" s="253"/>
      <c r="Q102" s="253"/>
      <c r="R102" s="253"/>
      <c r="S102" s="253"/>
      <c r="T102" s="254"/>
      <c r="AT102" s="248" t="s">
        <v>242</v>
      </c>
      <c r="AU102" s="248" t="s">
        <v>79</v>
      </c>
      <c r="AV102" s="14" t="s">
        <v>169</v>
      </c>
      <c r="AW102" s="14" t="s">
        <v>34</v>
      </c>
      <c r="AX102" s="14" t="s">
        <v>77</v>
      </c>
      <c r="AY102" s="248" t="s">
        <v>156</v>
      </c>
    </row>
    <row r="103" s="1" customFormat="1" ht="16.5" customHeight="1">
      <c r="B103" s="213"/>
      <c r="C103" s="255" t="s">
        <v>93</v>
      </c>
      <c r="D103" s="255" t="s">
        <v>272</v>
      </c>
      <c r="E103" s="256" t="s">
        <v>988</v>
      </c>
      <c r="F103" s="257" t="s">
        <v>989</v>
      </c>
      <c r="G103" s="258" t="s">
        <v>538</v>
      </c>
      <c r="H103" s="259">
        <v>2</v>
      </c>
      <c r="I103" s="260"/>
      <c r="J103" s="261">
        <f>ROUND(I103*H103,2)</f>
        <v>0</v>
      </c>
      <c r="K103" s="257" t="s">
        <v>163</v>
      </c>
      <c r="L103" s="262"/>
      <c r="M103" s="263" t="s">
        <v>5</v>
      </c>
      <c r="N103" s="264" t="s">
        <v>41</v>
      </c>
      <c r="O103" s="48"/>
      <c r="P103" s="223">
        <f>O103*H103</f>
        <v>0</v>
      </c>
      <c r="Q103" s="223">
        <v>0.0011999999999999999</v>
      </c>
      <c r="R103" s="223">
        <f>Q103*H103</f>
        <v>0.0023999999999999998</v>
      </c>
      <c r="S103" s="223">
        <v>0</v>
      </c>
      <c r="T103" s="224">
        <f>S103*H103</f>
        <v>0</v>
      </c>
      <c r="AR103" s="25" t="s">
        <v>275</v>
      </c>
      <c r="AT103" s="25" t="s">
        <v>272</v>
      </c>
      <c r="AU103" s="25" t="s">
        <v>79</v>
      </c>
      <c r="AY103" s="25" t="s">
        <v>156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169</v>
      </c>
      <c r="BM103" s="25" t="s">
        <v>990</v>
      </c>
    </row>
    <row r="104" s="12" customFormat="1">
      <c r="B104" s="231"/>
      <c r="D104" s="232" t="s">
        <v>242</v>
      </c>
      <c r="E104" s="233" t="s">
        <v>5</v>
      </c>
      <c r="F104" s="234" t="s">
        <v>986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242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242</v>
      </c>
      <c r="E105" s="240" t="s">
        <v>5</v>
      </c>
      <c r="F105" s="241" t="s">
        <v>987</v>
      </c>
      <c r="H105" s="242">
        <v>2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242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4" customFormat="1">
      <c r="B106" s="247"/>
      <c r="D106" s="232" t="s">
        <v>242</v>
      </c>
      <c r="E106" s="248" t="s">
        <v>5</v>
      </c>
      <c r="F106" s="249" t="s">
        <v>249</v>
      </c>
      <c r="H106" s="250">
        <v>2</v>
      </c>
      <c r="I106" s="251"/>
      <c r="L106" s="247"/>
      <c r="M106" s="252"/>
      <c r="N106" s="253"/>
      <c r="O106" s="253"/>
      <c r="P106" s="253"/>
      <c r="Q106" s="253"/>
      <c r="R106" s="253"/>
      <c r="S106" s="253"/>
      <c r="T106" s="254"/>
      <c r="AT106" s="248" t="s">
        <v>242</v>
      </c>
      <c r="AU106" s="248" t="s">
        <v>79</v>
      </c>
      <c r="AV106" s="14" t="s">
        <v>169</v>
      </c>
      <c r="AW106" s="14" t="s">
        <v>34</v>
      </c>
      <c r="AX106" s="14" t="s">
        <v>77</v>
      </c>
      <c r="AY106" s="248" t="s">
        <v>156</v>
      </c>
    </row>
    <row r="107" s="1" customFormat="1" ht="16.5" customHeight="1">
      <c r="B107" s="213"/>
      <c r="C107" s="214" t="s">
        <v>169</v>
      </c>
      <c r="D107" s="214" t="s">
        <v>159</v>
      </c>
      <c r="E107" s="215" t="s">
        <v>907</v>
      </c>
      <c r="F107" s="216" t="s">
        <v>908</v>
      </c>
      <c r="G107" s="217" t="s">
        <v>538</v>
      </c>
      <c r="H107" s="218">
        <v>2</v>
      </c>
      <c r="I107" s="219"/>
      <c r="J107" s="220">
        <f>ROUND(I107*H107,2)</f>
        <v>0</v>
      </c>
      <c r="K107" s="216" t="s">
        <v>163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0.11241</v>
      </c>
      <c r="R107" s="223">
        <f>Q107*H107</f>
        <v>0.22481999999999999</v>
      </c>
      <c r="S107" s="223">
        <v>0</v>
      </c>
      <c r="T107" s="224">
        <f>S107*H107</f>
        <v>0</v>
      </c>
      <c r="AR107" s="25" t="s">
        <v>169</v>
      </c>
      <c r="AT107" s="25" t="s">
        <v>159</v>
      </c>
      <c r="AU107" s="25" t="s">
        <v>79</v>
      </c>
      <c r="AY107" s="25" t="s">
        <v>156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169</v>
      </c>
      <c r="BM107" s="25" t="s">
        <v>909</v>
      </c>
    </row>
    <row r="108" s="1" customFormat="1" ht="16.5" customHeight="1">
      <c r="B108" s="213"/>
      <c r="C108" s="255" t="s">
        <v>155</v>
      </c>
      <c r="D108" s="255" t="s">
        <v>272</v>
      </c>
      <c r="E108" s="256" t="s">
        <v>910</v>
      </c>
      <c r="F108" s="257" t="s">
        <v>911</v>
      </c>
      <c r="G108" s="258" t="s">
        <v>538</v>
      </c>
      <c r="H108" s="259">
        <v>2</v>
      </c>
      <c r="I108" s="260"/>
      <c r="J108" s="261">
        <f>ROUND(I108*H108,2)</f>
        <v>0</v>
      </c>
      <c r="K108" s="257" t="s">
        <v>163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0.0061000000000000004</v>
      </c>
      <c r="R108" s="223">
        <f>Q108*H108</f>
        <v>0.012200000000000001</v>
      </c>
      <c r="S108" s="223">
        <v>0</v>
      </c>
      <c r="T108" s="224">
        <f>S108*H108</f>
        <v>0</v>
      </c>
      <c r="AR108" s="25" t="s">
        <v>275</v>
      </c>
      <c r="AT108" s="25" t="s">
        <v>272</v>
      </c>
      <c r="AU108" s="25" t="s">
        <v>79</v>
      </c>
      <c r="AY108" s="25" t="s">
        <v>156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169</v>
      </c>
      <c r="BM108" s="25" t="s">
        <v>912</v>
      </c>
    </row>
    <row r="109" s="1" customFormat="1" ht="16.5" customHeight="1">
      <c r="B109" s="213"/>
      <c r="C109" s="255" t="s">
        <v>178</v>
      </c>
      <c r="D109" s="255" t="s">
        <v>272</v>
      </c>
      <c r="E109" s="256" t="s">
        <v>913</v>
      </c>
      <c r="F109" s="257" t="s">
        <v>914</v>
      </c>
      <c r="G109" s="258" t="s">
        <v>538</v>
      </c>
      <c r="H109" s="259">
        <v>2</v>
      </c>
      <c r="I109" s="260"/>
      <c r="J109" s="261">
        <f>ROUND(I109*H109,2)</f>
        <v>0</v>
      </c>
      <c r="K109" s="257" t="s">
        <v>163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0.0030000000000000001</v>
      </c>
      <c r="R109" s="223">
        <f>Q109*H109</f>
        <v>0.0060000000000000001</v>
      </c>
      <c r="S109" s="223">
        <v>0</v>
      </c>
      <c r="T109" s="224">
        <f>S109*H109</f>
        <v>0</v>
      </c>
      <c r="AR109" s="25" t="s">
        <v>275</v>
      </c>
      <c r="AT109" s="25" t="s">
        <v>272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169</v>
      </c>
      <c r="BM109" s="25" t="s">
        <v>915</v>
      </c>
    </row>
    <row r="110" s="1" customFormat="1" ht="16.5" customHeight="1">
      <c r="B110" s="213"/>
      <c r="C110" s="255" t="s">
        <v>285</v>
      </c>
      <c r="D110" s="255" t="s">
        <v>272</v>
      </c>
      <c r="E110" s="256" t="s">
        <v>916</v>
      </c>
      <c r="F110" s="257" t="s">
        <v>917</v>
      </c>
      <c r="G110" s="258" t="s">
        <v>538</v>
      </c>
      <c r="H110" s="259">
        <v>2</v>
      </c>
      <c r="I110" s="260"/>
      <c r="J110" s="261">
        <f>ROUND(I110*H110,2)</f>
        <v>0</v>
      </c>
      <c r="K110" s="257" t="s">
        <v>163</v>
      </c>
      <c r="L110" s="262"/>
      <c r="M110" s="263" t="s">
        <v>5</v>
      </c>
      <c r="N110" s="264" t="s">
        <v>41</v>
      </c>
      <c r="O110" s="48"/>
      <c r="P110" s="223">
        <f>O110*H110</f>
        <v>0</v>
      </c>
      <c r="Q110" s="223">
        <v>0.00010000000000000001</v>
      </c>
      <c r="R110" s="223">
        <f>Q110*H110</f>
        <v>0.00020000000000000001</v>
      </c>
      <c r="S110" s="223">
        <v>0</v>
      </c>
      <c r="T110" s="224">
        <f>S110*H110</f>
        <v>0</v>
      </c>
      <c r="AR110" s="25" t="s">
        <v>275</v>
      </c>
      <c r="AT110" s="25" t="s">
        <v>272</v>
      </c>
      <c r="AU110" s="25" t="s">
        <v>79</v>
      </c>
      <c r="AY110" s="25" t="s">
        <v>156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169</v>
      </c>
      <c r="BM110" s="25" t="s">
        <v>918</v>
      </c>
    </row>
    <row r="111" s="1" customFormat="1" ht="16.5" customHeight="1">
      <c r="B111" s="213"/>
      <c r="C111" s="255" t="s">
        <v>275</v>
      </c>
      <c r="D111" s="255" t="s">
        <v>272</v>
      </c>
      <c r="E111" s="256" t="s">
        <v>919</v>
      </c>
      <c r="F111" s="257" t="s">
        <v>920</v>
      </c>
      <c r="G111" s="258" t="s">
        <v>538</v>
      </c>
      <c r="H111" s="259">
        <v>2</v>
      </c>
      <c r="I111" s="260"/>
      <c r="J111" s="261">
        <f>ROUND(I111*H111,2)</f>
        <v>0</v>
      </c>
      <c r="K111" s="257" t="s">
        <v>163</v>
      </c>
      <c r="L111" s="262"/>
      <c r="M111" s="263" t="s">
        <v>5</v>
      </c>
      <c r="N111" s="270" t="s">
        <v>41</v>
      </c>
      <c r="O111" s="227"/>
      <c r="P111" s="228">
        <f>O111*H111</f>
        <v>0</v>
      </c>
      <c r="Q111" s="228">
        <v>0.00035</v>
      </c>
      <c r="R111" s="228">
        <f>Q111*H111</f>
        <v>0.00069999999999999999</v>
      </c>
      <c r="S111" s="228">
        <v>0</v>
      </c>
      <c r="T111" s="229">
        <f>S111*H111</f>
        <v>0</v>
      </c>
      <c r="AR111" s="25" t="s">
        <v>275</v>
      </c>
      <c r="AT111" s="25" t="s">
        <v>272</v>
      </c>
      <c r="AU111" s="25" t="s">
        <v>79</v>
      </c>
      <c r="AY111" s="25" t="s">
        <v>156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169</v>
      </c>
      <c r="BM111" s="25" t="s">
        <v>921</v>
      </c>
    </row>
    <row r="112" s="1" customFormat="1" ht="6.96" customHeight="1">
      <c r="B112" s="68"/>
      <c r="C112" s="69"/>
      <c r="D112" s="69"/>
      <c r="E112" s="69"/>
      <c r="F112" s="69"/>
      <c r="G112" s="69"/>
      <c r="H112" s="69"/>
      <c r="I112" s="164"/>
      <c r="J112" s="69"/>
      <c r="K112" s="69"/>
      <c r="L112" s="47"/>
    </row>
  </sheetData>
  <autoFilter ref="C90:K11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7:H77"/>
    <mergeCell ref="E81:H81"/>
    <mergeCell ref="E79:H79"/>
    <mergeCell ref="E83:H83"/>
    <mergeCell ref="G1:H1"/>
    <mergeCell ref="L2:V2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112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991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225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992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ROUND(SUM(BE96:BE159), 2)</f>
        <v>0</v>
      </c>
      <c r="G34" s="48"/>
      <c r="H34" s="48"/>
      <c r="I34" s="156">
        <v>0.20999999999999999</v>
      </c>
      <c r="J34" s="155">
        <f>ROUND(ROUND((SUM(BE96:BE159)),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ROUND(SUM(BF96:BF159), 2)</f>
        <v>0</v>
      </c>
      <c r="G35" s="48"/>
      <c r="H35" s="48"/>
      <c r="I35" s="156">
        <v>0.14999999999999999</v>
      </c>
      <c r="J35" s="155">
        <f>ROUND(ROUND((SUM(BF96:BF159)),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ROUND(SUM(BG96:BG159),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ROUND(SUM(BH96:BH159),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ROUND(SUM(BI96:BI159),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991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225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103.1.NN - Rozšíření komunikace s vložením vjezdové brány Bratrušov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227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228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229</v>
      </c>
      <c r="E67" s="183"/>
      <c r="F67" s="183"/>
      <c r="G67" s="183"/>
      <c r="H67" s="183"/>
      <c r="I67" s="184"/>
      <c r="J67" s="185">
        <f>J125</f>
        <v>0</v>
      </c>
      <c r="K67" s="186"/>
    </row>
    <row r="68" s="9" customFormat="1" ht="19.92" customHeight="1">
      <c r="B68" s="180"/>
      <c r="C68" s="181"/>
      <c r="D68" s="182" t="s">
        <v>230</v>
      </c>
      <c r="E68" s="183"/>
      <c r="F68" s="183"/>
      <c r="G68" s="183"/>
      <c r="H68" s="183"/>
      <c r="I68" s="184"/>
      <c r="J68" s="185">
        <f>J130</f>
        <v>0</v>
      </c>
      <c r="K68" s="186"/>
    </row>
    <row r="69" s="9" customFormat="1" ht="19.92" customHeight="1">
      <c r="B69" s="180"/>
      <c r="C69" s="181"/>
      <c r="D69" s="182" t="s">
        <v>231</v>
      </c>
      <c r="E69" s="183"/>
      <c r="F69" s="183"/>
      <c r="G69" s="183"/>
      <c r="H69" s="183"/>
      <c r="I69" s="184"/>
      <c r="J69" s="185">
        <f>J136</f>
        <v>0</v>
      </c>
      <c r="K69" s="186"/>
    </row>
    <row r="70" s="9" customFormat="1" ht="19.92" customHeight="1">
      <c r="B70" s="180"/>
      <c r="C70" s="181"/>
      <c r="D70" s="182" t="s">
        <v>232</v>
      </c>
      <c r="E70" s="183"/>
      <c r="F70" s="183"/>
      <c r="G70" s="183"/>
      <c r="H70" s="183"/>
      <c r="I70" s="184"/>
      <c r="J70" s="185">
        <f>J138</f>
        <v>0</v>
      </c>
      <c r="K70" s="186"/>
    </row>
    <row r="71" s="8" customFormat="1" ht="24.96" customHeight="1">
      <c r="B71" s="173"/>
      <c r="C71" s="174"/>
      <c r="D71" s="175" t="s">
        <v>233</v>
      </c>
      <c r="E71" s="176"/>
      <c r="F71" s="176"/>
      <c r="G71" s="176"/>
      <c r="H71" s="176"/>
      <c r="I71" s="177"/>
      <c r="J71" s="178">
        <f>J152</f>
        <v>0</v>
      </c>
      <c r="K71" s="179"/>
    </row>
    <row r="72" s="9" customFormat="1" ht="19.92" customHeight="1">
      <c r="B72" s="180"/>
      <c r="C72" s="181"/>
      <c r="D72" s="182" t="s">
        <v>234</v>
      </c>
      <c r="E72" s="183"/>
      <c r="F72" s="183"/>
      <c r="G72" s="183"/>
      <c r="H72" s="183"/>
      <c r="I72" s="184"/>
      <c r="J72" s="185">
        <f>J153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139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- 2.rozpočet</v>
      </c>
      <c r="F82" s="75"/>
      <c r="G82" s="75"/>
      <c r="H82" s="75"/>
      <c r="I82" s="187"/>
      <c r="L82" s="47"/>
    </row>
    <row r="83">
      <c r="B83" s="29"/>
      <c r="C83" s="75" t="s">
        <v>124</v>
      </c>
      <c r="L83" s="29"/>
    </row>
    <row r="84" ht="16.5" customHeight="1">
      <c r="B84" s="29"/>
      <c r="E84" s="188" t="s">
        <v>125</v>
      </c>
      <c r="L84" s="29"/>
    </row>
    <row r="85">
      <c r="B85" s="29"/>
      <c r="C85" s="75" t="s">
        <v>126</v>
      </c>
      <c r="L85" s="29"/>
    </row>
    <row r="86" s="1" customFormat="1" ht="16.5" customHeight="1">
      <c r="B86" s="47"/>
      <c r="E86" s="230" t="s">
        <v>991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225</v>
      </c>
      <c r="I87" s="187"/>
      <c r="L87" s="47"/>
    </row>
    <row r="88" s="1" customFormat="1" ht="17.25" customHeight="1">
      <c r="B88" s="47"/>
      <c r="E88" s="78" t="str">
        <f>E13</f>
        <v>OS 103.1.NN - Rozšíření komunikace s vložením vjezdové brány Bratrušov - neuznatelné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140</v>
      </c>
      <c r="D95" s="193" t="s">
        <v>55</v>
      </c>
      <c r="E95" s="193" t="s">
        <v>51</v>
      </c>
      <c r="F95" s="193" t="s">
        <v>141</v>
      </c>
      <c r="G95" s="193" t="s">
        <v>142</v>
      </c>
      <c r="H95" s="193" t="s">
        <v>143</v>
      </c>
      <c r="I95" s="194" t="s">
        <v>144</v>
      </c>
      <c r="J95" s="193" t="s">
        <v>130</v>
      </c>
      <c r="K95" s="195" t="s">
        <v>145</v>
      </c>
      <c r="L95" s="191"/>
      <c r="M95" s="93" t="s">
        <v>146</v>
      </c>
      <c r="N95" s="94" t="s">
        <v>40</v>
      </c>
      <c r="O95" s="94" t="s">
        <v>147</v>
      </c>
      <c r="P95" s="94" t="s">
        <v>148</v>
      </c>
      <c r="Q95" s="94" t="s">
        <v>149</v>
      </c>
      <c r="R95" s="94" t="s">
        <v>150</v>
      </c>
      <c r="S95" s="94" t="s">
        <v>151</v>
      </c>
      <c r="T95" s="95" t="s">
        <v>152</v>
      </c>
    </row>
    <row r="96" s="1" customFormat="1" ht="29.28" customHeight="1">
      <c r="B96" s="47"/>
      <c r="C96" s="97" t="s">
        <v>131</v>
      </c>
      <c r="I96" s="187"/>
      <c r="J96" s="196">
        <f>BK96</f>
        <v>0</v>
      </c>
      <c r="L96" s="47"/>
      <c r="M96" s="96"/>
      <c r="N96" s="83"/>
      <c r="O96" s="83"/>
      <c r="P96" s="197">
        <f>P97+P152</f>
        <v>0</v>
      </c>
      <c r="Q96" s="83"/>
      <c r="R96" s="197">
        <f>R97+R152</f>
        <v>2.0928700000000005</v>
      </c>
      <c r="S96" s="83"/>
      <c r="T96" s="198">
        <f>T97+T152</f>
        <v>50.804000000000002</v>
      </c>
      <c r="AT96" s="25" t="s">
        <v>69</v>
      </c>
      <c r="AU96" s="25" t="s">
        <v>132</v>
      </c>
      <c r="BK96" s="199">
        <f>BK97+BK152</f>
        <v>0</v>
      </c>
    </row>
    <row r="97" s="11" customFormat="1" ht="37.44001" customHeight="1">
      <c r="B97" s="200"/>
      <c r="D97" s="201" t="s">
        <v>69</v>
      </c>
      <c r="E97" s="202" t="s">
        <v>235</v>
      </c>
      <c r="F97" s="202" t="s">
        <v>236</v>
      </c>
      <c r="I97" s="203"/>
      <c r="J97" s="204">
        <f>BK97</f>
        <v>0</v>
      </c>
      <c r="L97" s="200"/>
      <c r="M97" s="205"/>
      <c r="N97" s="206"/>
      <c r="O97" s="206"/>
      <c r="P97" s="207">
        <f>P98+P125+P130+P136+P138</f>
        <v>0</v>
      </c>
      <c r="Q97" s="206"/>
      <c r="R97" s="207">
        <f>R98+R125+R130+R136+R138</f>
        <v>2.0928700000000005</v>
      </c>
      <c r="S97" s="206"/>
      <c r="T97" s="208">
        <f>T98+T125+T130+T136+T138</f>
        <v>50.804000000000002</v>
      </c>
      <c r="AR97" s="201" t="s">
        <v>77</v>
      </c>
      <c r="AT97" s="209" t="s">
        <v>69</v>
      </c>
      <c r="AU97" s="209" t="s">
        <v>70</v>
      </c>
      <c r="AY97" s="201" t="s">
        <v>156</v>
      </c>
      <c r="BK97" s="210">
        <f>BK98+BK125+BK130+BK136+BK138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237</v>
      </c>
      <c r="I98" s="203"/>
      <c r="J98" s="212">
        <f>BK98</f>
        <v>0</v>
      </c>
      <c r="L98" s="200"/>
      <c r="M98" s="205"/>
      <c r="N98" s="206"/>
      <c r="O98" s="206"/>
      <c r="P98" s="207">
        <f>SUM(P99:P124)</f>
        <v>0</v>
      </c>
      <c r="Q98" s="206"/>
      <c r="R98" s="207">
        <f>SUM(R99:R124)</f>
        <v>2.0800000000000001</v>
      </c>
      <c r="S98" s="206"/>
      <c r="T98" s="208">
        <f>SUM(T99:T124)</f>
        <v>0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SUM(BK99:BK124)</f>
        <v>0</v>
      </c>
    </row>
    <row r="99" s="1" customFormat="1" ht="38.25" customHeight="1">
      <c r="B99" s="213"/>
      <c r="C99" s="214" t="s">
        <v>77</v>
      </c>
      <c r="D99" s="214" t="s">
        <v>159</v>
      </c>
      <c r="E99" s="215" t="s">
        <v>238</v>
      </c>
      <c r="F99" s="216" t="s">
        <v>239</v>
      </c>
      <c r="G99" s="217" t="s">
        <v>240</v>
      </c>
      <c r="H99" s="218">
        <v>26.399999999999999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169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169</v>
      </c>
      <c r="BM99" s="25" t="s">
        <v>993</v>
      </c>
    </row>
    <row r="100" s="12" customFormat="1">
      <c r="B100" s="231"/>
      <c r="D100" s="232" t="s">
        <v>242</v>
      </c>
      <c r="E100" s="233" t="s">
        <v>5</v>
      </c>
      <c r="F100" s="234" t="s">
        <v>243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242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3" customFormat="1">
      <c r="B101" s="239"/>
      <c r="D101" s="232" t="s">
        <v>242</v>
      </c>
      <c r="E101" s="240" t="s">
        <v>5</v>
      </c>
      <c r="F101" s="241" t="s">
        <v>994</v>
      </c>
      <c r="H101" s="242">
        <v>23.399999999999999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242</v>
      </c>
      <c r="AU101" s="240" t="s">
        <v>79</v>
      </c>
      <c r="AV101" s="13" t="s">
        <v>79</v>
      </c>
      <c r="AW101" s="13" t="s">
        <v>34</v>
      </c>
      <c r="AX101" s="13" t="s">
        <v>70</v>
      </c>
      <c r="AY101" s="240" t="s">
        <v>156</v>
      </c>
    </row>
    <row r="102" s="12" customFormat="1">
      <c r="B102" s="231"/>
      <c r="D102" s="232" t="s">
        <v>242</v>
      </c>
      <c r="E102" s="233" t="s">
        <v>5</v>
      </c>
      <c r="F102" s="234" t="s">
        <v>245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242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242</v>
      </c>
      <c r="E103" s="240" t="s">
        <v>5</v>
      </c>
      <c r="F103" s="241" t="s">
        <v>995</v>
      </c>
      <c r="H103" s="242">
        <v>3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242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4" customFormat="1">
      <c r="B104" s="247"/>
      <c r="D104" s="232" t="s">
        <v>242</v>
      </c>
      <c r="E104" s="248" t="s">
        <v>5</v>
      </c>
      <c r="F104" s="249" t="s">
        <v>249</v>
      </c>
      <c r="H104" s="250">
        <v>26.399999999999999</v>
      </c>
      <c r="I104" s="251"/>
      <c r="L104" s="247"/>
      <c r="M104" s="252"/>
      <c r="N104" s="253"/>
      <c r="O104" s="253"/>
      <c r="P104" s="253"/>
      <c r="Q104" s="253"/>
      <c r="R104" s="253"/>
      <c r="S104" s="253"/>
      <c r="T104" s="254"/>
      <c r="AT104" s="248" t="s">
        <v>242</v>
      </c>
      <c r="AU104" s="248" t="s">
        <v>79</v>
      </c>
      <c r="AV104" s="14" t="s">
        <v>169</v>
      </c>
      <c r="AW104" s="14" t="s">
        <v>34</v>
      </c>
      <c r="AX104" s="14" t="s">
        <v>77</v>
      </c>
      <c r="AY104" s="248" t="s">
        <v>156</v>
      </c>
    </row>
    <row r="105" s="1" customFormat="1" ht="51" customHeight="1">
      <c r="B105" s="213"/>
      <c r="C105" s="214" t="s">
        <v>79</v>
      </c>
      <c r="D105" s="214" t="s">
        <v>159</v>
      </c>
      <c r="E105" s="215" t="s">
        <v>250</v>
      </c>
      <c r="F105" s="216" t="s">
        <v>251</v>
      </c>
      <c r="G105" s="217" t="s">
        <v>240</v>
      </c>
      <c r="H105" s="218">
        <v>264</v>
      </c>
      <c r="I105" s="219"/>
      <c r="J105" s="220">
        <f>ROUND(I105*H105,2)</f>
        <v>0</v>
      </c>
      <c r="K105" s="216" t="s">
        <v>163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169</v>
      </c>
      <c r="AT105" s="25" t="s">
        <v>159</v>
      </c>
      <c r="AU105" s="25" t="s">
        <v>79</v>
      </c>
      <c r="AY105" s="25" t="s">
        <v>156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169</v>
      </c>
      <c r="BM105" s="25" t="s">
        <v>996</v>
      </c>
    </row>
    <row r="106" s="12" customFormat="1">
      <c r="B106" s="231"/>
      <c r="D106" s="232" t="s">
        <v>242</v>
      </c>
      <c r="E106" s="233" t="s">
        <v>5</v>
      </c>
      <c r="F106" s="234" t="s">
        <v>253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242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242</v>
      </c>
      <c r="E107" s="240" t="s">
        <v>5</v>
      </c>
      <c r="F107" s="241" t="s">
        <v>997</v>
      </c>
      <c r="H107" s="242">
        <v>234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242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2" customFormat="1">
      <c r="B108" s="231"/>
      <c r="D108" s="232" t="s">
        <v>242</v>
      </c>
      <c r="E108" s="233" t="s">
        <v>5</v>
      </c>
      <c r="F108" s="234" t="s">
        <v>245</v>
      </c>
      <c r="H108" s="233" t="s">
        <v>5</v>
      </c>
      <c r="I108" s="235"/>
      <c r="L108" s="231"/>
      <c r="M108" s="236"/>
      <c r="N108" s="237"/>
      <c r="O108" s="237"/>
      <c r="P108" s="237"/>
      <c r="Q108" s="237"/>
      <c r="R108" s="237"/>
      <c r="S108" s="237"/>
      <c r="T108" s="238"/>
      <c r="AT108" s="233" t="s">
        <v>242</v>
      </c>
      <c r="AU108" s="233" t="s">
        <v>79</v>
      </c>
      <c r="AV108" s="12" t="s">
        <v>77</v>
      </c>
      <c r="AW108" s="12" t="s">
        <v>34</v>
      </c>
      <c r="AX108" s="12" t="s">
        <v>70</v>
      </c>
      <c r="AY108" s="233" t="s">
        <v>156</v>
      </c>
    </row>
    <row r="109" s="13" customFormat="1">
      <c r="B109" s="239"/>
      <c r="D109" s="232" t="s">
        <v>242</v>
      </c>
      <c r="E109" s="240" t="s">
        <v>5</v>
      </c>
      <c r="F109" s="241" t="s">
        <v>998</v>
      </c>
      <c r="H109" s="242">
        <v>30</v>
      </c>
      <c r="I109" s="243"/>
      <c r="L109" s="239"/>
      <c r="M109" s="244"/>
      <c r="N109" s="245"/>
      <c r="O109" s="245"/>
      <c r="P109" s="245"/>
      <c r="Q109" s="245"/>
      <c r="R109" s="245"/>
      <c r="S109" s="245"/>
      <c r="T109" s="246"/>
      <c r="AT109" s="240" t="s">
        <v>242</v>
      </c>
      <c r="AU109" s="240" t="s">
        <v>79</v>
      </c>
      <c r="AV109" s="13" t="s">
        <v>79</v>
      </c>
      <c r="AW109" s="13" t="s">
        <v>34</v>
      </c>
      <c r="AX109" s="13" t="s">
        <v>70</v>
      </c>
      <c r="AY109" s="240" t="s">
        <v>156</v>
      </c>
    </row>
    <row r="110" s="14" customFormat="1">
      <c r="B110" s="247"/>
      <c r="D110" s="232" t="s">
        <v>242</v>
      </c>
      <c r="E110" s="248" t="s">
        <v>5</v>
      </c>
      <c r="F110" s="249" t="s">
        <v>249</v>
      </c>
      <c r="H110" s="250">
        <v>264</v>
      </c>
      <c r="I110" s="251"/>
      <c r="L110" s="247"/>
      <c r="M110" s="252"/>
      <c r="N110" s="253"/>
      <c r="O110" s="253"/>
      <c r="P110" s="253"/>
      <c r="Q110" s="253"/>
      <c r="R110" s="253"/>
      <c r="S110" s="253"/>
      <c r="T110" s="254"/>
      <c r="AT110" s="248" t="s">
        <v>242</v>
      </c>
      <c r="AU110" s="248" t="s">
        <v>79</v>
      </c>
      <c r="AV110" s="14" t="s">
        <v>169</v>
      </c>
      <c r="AW110" s="14" t="s">
        <v>34</v>
      </c>
      <c r="AX110" s="14" t="s">
        <v>77</v>
      </c>
      <c r="AY110" s="248" t="s">
        <v>156</v>
      </c>
    </row>
    <row r="111" s="1" customFormat="1" ht="16.5" customHeight="1">
      <c r="B111" s="213"/>
      <c r="C111" s="214" t="s">
        <v>93</v>
      </c>
      <c r="D111" s="214" t="s">
        <v>159</v>
      </c>
      <c r="E111" s="215" t="s">
        <v>258</v>
      </c>
      <c r="F111" s="216" t="s">
        <v>259</v>
      </c>
      <c r="G111" s="217" t="s">
        <v>260</v>
      </c>
      <c r="H111" s="218">
        <v>47.520000000000003</v>
      </c>
      <c r="I111" s="219"/>
      <c r="J111" s="220">
        <f>ROUND(I111*H111,2)</f>
        <v>0</v>
      </c>
      <c r="K111" s="216" t="s">
        <v>163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169</v>
      </c>
      <c r="AT111" s="25" t="s">
        <v>159</v>
      </c>
      <c r="AU111" s="25" t="s">
        <v>79</v>
      </c>
      <c r="AY111" s="25" t="s">
        <v>156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169</v>
      </c>
      <c r="BM111" s="25" t="s">
        <v>999</v>
      </c>
    </row>
    <row r="112" s="12" customFormat="1">
      <c r="B112" s="231"/>
      <c r="D112" s="232" t="s">
        <v>242</v>
      </c>
      <c r="E112" s="233" t="s">
        <v>5</v>
      </c>
      <c r="F112" s="234" t="s">
        <v>262</v>
      </c>
      <c r="H112" s="233" t="s">
        <v>5</v>
      </c>
      <c r="I112" s="235"/>
      <c r="L112" s="231"/>
      <c r="M112" s="236"/>
      <c r="N112" s="237"/>
      <c r="O112" s="237"/>
      <c r="P112" s="237"/>
      <c r="Q112" s="237"/>
      <c r="R112" s="237"/>
      <c r="S112" s="237"/>
      <c r="T112" s="238"/>
      <c r="AT112" s="233" t="s">
        <v>242</v>
      </c>
      <c r="AU112" s="233" t="s">
        <v>79</v>
      </c>
      <c r="AV112" s="12" t="s">
        <v>77</v>
      </c>
      <c r="AW112" s="12" t="s">
        <v>34</v>
      </c>
      <c r="AX112" s="12" t="s">
        <v>70</v>
      </c>
      <c r="AY112" s="233" t="s">
        <v>156</v>
      </c>
    </row>
    <row r="113" s="13" customFormat="1">
      <c r="B113" s="239"/>
      <c r="D113" s="232" t="s">
        <v>242</v>
      </c>
      <c r="E113" s="240" t="s">
        <v>5</v>
      </c>
      <c r="F113" s="241" t="s">
        <v>1000</v>
      </c>
      <c r="H113" s="242">
        <v>42.119999999999997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242</v>
      </c>
      <c r="AU113" s="240" t="s">
        <v>79</v>
      </c>
      <c r="AV113" s="13" t="s">
        <v>79</v>
      </c>
      <c r="AW113" s="13" t="s">
        <v>34</v>
      </c>
      <c r="AX113" s="13" t="s">
        <v>70</v>
      </c>
      <c r="AY113" s="240" t="s">
        <v>156</v>
      </c>
    </row>
    <row r="114" s="12" customFormat="1">
      <c r="B114" s="231"/>
      <c r="D114" s="232" t="s">
        <v>242</v>
      </c>
      <c r="E114" s="233" t="s">
        <v>5</v>
      </c>
      <c r="F114" s="234" t="s">
        <v>245</v>
      </c>
      <c r="H114" s="233" t="s">
        <v>5</v>
      </c>
      <c r="I114" s="235"/>
      <c r="L114" s="231"/>
      <c r="M114" s="236"/>
      <c r="N114" s="237"/>
      <c r="O114" s="237"/>
      <c r="P114" s="237"/>
      <c r="Q114" s="237"/>
      <c r="R114" s="237"/>
      <c r="S114" s="237"/>
      <c r="T114" s="238"/>
      <c r="AT114" s="233" t="s">
        <v>242</v>
      </c>
      <c r="AU114" s="233" t="s">
        <v>79</v>
      </c>
      <c r="AV114" s="12" t="s">
        <v>77</v>
      </c>
      <c r="AW114" s="12" t="s">
        <v>34</v>
      </c>
      <c r="AX114" s="12" t="s">
        <v>70</v>
      </c>
      <c r="AY114" s="233" t="s">
        <v>156</v>
      </c>
    </row>
    <row r="115" s="13" customFormat="1">
      <c r="B115" s="239"/>
      <c r="D115" s="232" t="s">
        <v>242</v>
      </c>
      <c r="E115" s="240" t="s">
        <v>5</v>
      </c>
      <c r="F115" s="241" t="s">
        <v>1001</v>
      </c>
      <c r="H115" s="242">
        <v>5.4000000000000004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242</v>
      </c>
      <c r="AU115" s="240" t="s">
        <v>79</v>
      </c>
      <c r="AV115" s="13" t="s">
        <v>79</v>
      </c>
      <c r="AW115" s="13" t="s">
        <v>34</v>
      </c>
      <c r="AX115" s="13" t="s">
        <v>70</v>
      </c>
      <c r="AY115" s="240" t="s">
        <v>156</v>
      </c>
    </row>
    <row r="116" s="14" customFormat="1">
      <c r="B116" s="247"/>
      <c r="D116" s="232" t="s">
        <v>242</v>
      </c>
      <c r="E116" s="248" t="s">
        <v>5</v>
      </c>
      <c r="F116" s="249" t="s">
        <v>249</v>
      </c>
      <c r="H116" s="250">
        <v>47.520000000000003</v>
      </c>
      <c r="I116" s="251"/>
      <c r="L116" s="247"/>
      <c r="M116" s="252"/>
      <c r="N116" s="253"/>
      <c r="O116" s="253"/>
      <c r="P116" s="253"/>
      <c r="Q116" s="253"/>
      <c r="R116" s="253"/>
      <c r="S116" s="253"/>
      <c r="T116" s="254"/>
      <c r="AT116" s="248" t="s">
        <v>242</v>
      </c>
      <c r="AU116" s="248" t="s">
        <v>79</v>
      </c>
      <c r="AV116" s="14" t="s">
        <v>169</v>
      </c>
      <c r="AW116" s="14" t="s">
        <v>34</v>
      </c>
      <c r="AX116" s="14" t="s">
        <v>77</v>
      </c>
      <c r="AY116" s="248" t="s">
        <v>156</v>
      </c>
    </row>
    <row r="117" s="1" customFormat="1" ht="38.25" customHeight="1">
      <c r="B117" s="213"/>
      <c r="C117" s="214" t="s">
        <v>169</v>
      </c>
      <c r="D117" s="214" t="s">
        <v>159</v>
      </c>
      <c r="E117" s="215" t="s">
        <v>267</v>
      </c>
      <c r="F117" s="216" t="s">
        <v>268</v>
      </c>
      <c r="G117" s="217" t="s">
        <v>240</v>
      </c>
      <c r="H117" s="218">
        <v>1.04</v>
      </c>
      <c r="I117" s="219"/>
      <c r="J117" s="220">
        <f>ROUND(I117*H117,2)</f>
        <v>0</v>
      </c>
      <c r="K117" s="216" t="s">
        <v>163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5" t="s">
        <v>169</v>
      </c>
      <c r="AT117" s="25" t="s">
        <v>159</v>
      </c>
      <c r="AU117" s="25" t="s">
        <v>79</v>
      </c>
      <c r="AY117" s="25" t="s">
        <v>156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169</v>
      </c>
      <c r="BM117" s="25" t="s">
        <v>269</v>
      </c>
    </row>
    <row r="118" s="12" customFormat="1">
      <c r="B118" s="231"/>
      <c r="D118" s="232" t="s">
        <v>242</v>
      </c>
      <c r="E118" s="233" t="s">
        <v>5</v>
      </c>
      <c r="F118" s="234" t="s">
        <v>270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242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3" customFormat="1">
      <c r="B119" s="239"/>
      <c r="D119" s="232" t="s">
        <v>242</v>
      </c>
      <c r="E119" s="240" t="s">
        <v>5</v>
      </c>
      <c r="F119" s="241" t="s">
        <v>1002</v>
      </c>
      <c r="H119" s="242">
        <v>1.04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242</v>
      </c>
      <c r="AU119" s="240" t="s">
        <v>79</v>
      </c>
      <c r="AV119" s="13" t="s">
        <v>79</v>
      </c>
      <c r="AW119" s="13" t="s">
        <v>34</v>
      </c>
      <c r="AX119" s="13" t="s">
        <v>70</v>
      </c>
      <c r="AY119" s="240" t="s">
        <v>156</v>
      </c>
    </row>
    <row r="120" s="14" customFormat="1">
      <c r="B120" s="247"/>
      <c r="D120" s="232" t="s">
        <v>242</v>
      </c>
      <c r="E120" s="248" t="s">
        <v>5</v>
      </c>
      <c r="F120" s="249" t="s">
        <v>249</v>
      </c>
      <c r="H120" s="250">
        <v>1.04</v>
      </c>
      <c r="I120" s="251"/>
      <c r="L120" s="247"/>
      <c r="M120" s="252"/>
      <c r="N120" s="253"/>
      <c r="O120" s="253"/>
      <c r="P120" s="253"/>
      <c r="Q120" s="253"/>
      <c r="R120" s="253"/>
      <c r="S120" s="253"/>
      <c r="T120" s="254"/>
      <c r="AT120" s="248" t="s">
        <v>242</v>
      </c>
      <c r="AU120" s="248" t="s">
        <v>79</v>
      </c>
      <c r="AV120" s="14" t="s">
        <v>169</v>
      </c>
      <c r="AW120" s="14" t="s">
        <v>34</v>
      </c>
      <c r="AX120" s="14" t="s">
        <v>77</v>
      </c>
      <c r="AY120" s="248" t="s">
        <v>156</v>
      </c>
    </row>
    <row r="121" s="1" customFormat="1" ht="16.5" customHeight="1">
      <c r="B121" s="213"/>
      <c r="C121" s="255" t="s">
        <v>155</v>
      </c>
      <c r="D121" s="255" t="s">
        <v>272</v>
      </c>
      <c r="E121" s="256" t="s">
        <v>273</v>
      </c>
      <c r="F121" s="257" t="s">
        <v>274</v>
      </c>
      <c r="G121" s="258" t="s">
        <v>260</v>
      </c>
      <c r="H121" s="259">
        <v>2.0800000000000001</v>
      </c>
      <c r="I121" s="260"/>
      <c r="J121" s="261">
        <f>ROUND(I121*H121,2)</f>
        <v>0</v>
      </c>
      <c r="K121" s="257" t="s">
        <v>163</v>
      </c>
      <c r="L121" s="262"/>
      <c r="M121" s="263" t="s">
        <v>5</v>
      </c>
      <c r="N121" s="264" t="s">
        <v>41</v>
      </c>
      <c r="O121" s="48"/>
      <c r="P121" s="223">
        <f>O121*H121</f>
        <v>0</v>
      </c>
      <c r="Q121" s="223">
        <v>1</v>
      </c>
      <c r="R121" s="223">
        <f>Q121*H121</f>
        <v>2.0800000000000001</v>
      </c>
      <c r="S121" s="223">
        <v>0</v>
      </c>
      <c r="T121" s="224">
        <f>S121*H121</f>
        <v>0</v>
      </c>
      <c r="AR121" s="25" t="s">
        <v>275</v>
      </c>
      <c r="AT121" s="25" t="s">
        <v>272</v>
      </c>
      <c r="AU121" s="25" t="s">
        <v>79</v>
      </c>
      <c r="AY121" s="25" t="s">
        <v>156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169</v>
      </c>
      <c r="BM121" s="25" t="s">
        <v>276</v>
      </c>
    </row>
    <row r="122" s="12" customFormat="1">
      <c r="B122" s="231"/>
      <c r="D122" s="232" t="s">
        <v>242</v>
      </c>
      <c r="E122" s="233" t="s">
        <v>5</v>
      </c>
      <c r="F122" s="234" t="s">
        <v>270</v>
      </c>
      <c r="H122" s="233" t="s">
        <v>5</v>
      </c>
      <c r="I122" s="235"/>
      <c r="L122" s="231"/>
      <c r="M122" s="236"/>
      <c r="N122" s="237"/>
      <c r="O122" s="237"/>
      <c r="P122" s="237"/>
      <c r="Q122" s="237"/>
      <c r="R122" s="237"/>
      <c r="S122" s="237"/>
      <c r="T122" s="238"/>
      <c r="AT122" s="233" t="s">
        <v>242</v>
      </c>
      <c r="AU122" s="233" t="s">
        <v>79</v>
      </c>
      <c r="AV122" s="12" t="s">
        <v>77</v>
      </c>
      <c r="AW122" s="12" t="s">
        <v>34</v>
      </c>
      <c r="AX122" s="12" t="s">
        <v>70</v>
      </c>
      <c r="AY122" s="233" t="s">
        <v>156</v>
      </c>
    </row>
    <row r="123" s="13" customFormat="1">
      <c r="B123" s="239"/>
      <c r="D123" s="232" t="s">
        <v>242</v>
      </c>
      <c r="E123" s="240" t="s">
        <v>5</v>
      </c>
      <c r="F123" s="241" t="s">
        <v>1003</v>
      </c>
      <c r="H123" s="242">
        <v>2.0800000000000001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242</v>
      </c>
      <c r="AU123" s="240" t="s">
        <v>79</v>
      </c>
      <c r="AV123" s="13" t="s">
        <v>79</v>
      </c>
      <c r="AW123" s="13" t="s">
        <v>34</v>
      </c>
      <c r="AX123" s="13" t="s">
        <v>70</v>
      </c>
      <c r="AY123" s="240" t="s">
        <v>156</v>
      </c>
    </row>
    <row r="124" s="14" customFormat="1">
      <c r="B124" s="247"/>
      <c r="D124" s="232" t="s">
        <v>242</v>
      </c>
      <c r="E124" s="248" t="s">
        <v>5</v>
      </c>
      <c r="F124" s="249" t="s">
        <v>249</v>
      </c>
      <c r="H124" s="250">
        <v>2.0800000000000001</v>
      </c>
      <c r="I124" s="251"/>
      <c r="L124" s="247"/>
      <c r="M124" s="252"/>
      <c r="N124" s="253"/>
      <c r="O124" s="253"/>
      <c r="P124" s="253"/>
      <c r="Q124" s="253"/>
      <c r="R124" s="253"/>
      <c r="S124" s="253"/>
      <c r="T124" s="254"/>
      <c r="AT124" s="248" t="s">
        <v>242</v>
      </c>
      <c r="AU124" s="248" t="s">
        <v>79</v>
      </c>
      <c r="AV124" s="14" t="s">
        <v>169</v>
      </c>
      <c r="AW124" s="14" t="s">
        <v>34</v>
      </c>
      <c r="AX124" s="14" t="s">
        <v>77</v>
      </c>
      <c r="AY124" s="248" t="s">
        <v>156</v>
      </c>
    </row>
    <row r="125" s="11" customFormat="1" ht="29.88" customHeight="1">
      <c r="B125" s="200"/>
      <c r="D125" s="201" t="s">
        <v>69</v>
      </c>
      <c r="E125" s="211" t="s">
        <v>169</v>
      </c>
      <c r="F125" s="211" t="s">
        <v>284</v>
      </c>
      <c r="I125" s="203"/>
      <c r="J125" s="212">
        <f>BK125</f>
        <v>0</v>
      </c>
      <c r="L125" s="200"/>
      <c r="M125" s="205"/>
      <c r="N125" s="206"/>
      <c r="O125" s="206"/>
      <c r="P125" s="207">
        <f>SUM(P126:P129)</f>
        <v>0</v>
      </c>
      <c r="Q125" s="206"/>
      <c r="R125" s="207">
        <f>SUM(R126:R129)</f>
        <v>0</v>
      </c>
      <c r="S125" s="206"/>
      <c r="T125" s="208">
        <f>SUM(T126:T129)</f>
        <v>0</v>
      </c>
      <c r="AR125" s="201" t="s">
        <v>77</v>
      </c>
      <c r="AT125" s="209" t="s">
        <v>69</v>
      </c>
      <c r="AU125" s="209" t="s">
        <v>77</v>
      </c>
      <c r="AY125" s="201" t="s">
        <v>156</v>
      </c>
      <c r="BK125" s="210">
        <f>SUM(BK126:BK129)</f>
        <v>0</v>
      </c>
    </row>
    <row r="126" s="1" customFormat="1" ht="25.5" customHeight="1">
      <c r="B126" s="213"/>
      <c r="C126" s="214" t="s">
        <v>178</v>
      </c>
      <c r="D126" s="214" t="s">
        <v>159</v>
      </c>
      <c r="E126" s="215" t="s">
        <v>286</v>
      </c>
      <c r="F126" s="216" t="s">
        <v>287</v>
      </c>
      <c r="G126" s="217" t="s">
        <v>240</v>
      </c>
      <c r="H126" s="218">
        <v>0.52000000000000002</v>
      </c>
      <c r="I126" s="219"/>
      <c r="J126" s="220">
        <f>ROUND(I126*H126,2)</f>
        <v>0</v>
      </c>
      <c r="K126" s="216" t="s">
        <v>163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169</v>
      </c>
      <c r="AT126" s="25" t="s">
        <v>159</v>
      </c>
      <c r="AU126" s="25" t="s">
        <v>79</v>
      </c>
      <c r="AY126" s="25" t="s">
        <v>156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169</v>
      </c>
      <c r="BM126" s="25" t="s">
        <v>288</v>
      </c>
    </row>
    <row r="127" s="12" customFormat="1">
      <c r="B127" s="231"/>
      <c r="D127" s="232" t="s">
        <v>242</v>
      </c>
      <c r="E127" s="233" t="s">
        <v>5</v>
      </c>
      <c r="F127" s="234" t="s">
        <v>289</v>
      </c>
      <c r="H127" s="233" t="s">
        <v>5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3" t="s">
        <v>242</v>
      </c>
      <c r="AU127" s="233" t="s">
        <v>79</v>
      </c>
      <c r="AV127" s="12" t="s">
        <v>77</v>
      </c>
      <c r="AW127" s="12" t="s">
        <v>34</v>
      </c>
      <c r="AX127" s="12" t="s">
        <v>70</v>
      </c>
      <c r="AY127" s="233" t="s">
        <v>156</v>
      </c>
    </row>
    <row r="128" s="13" customFormat="1">
      <c r="B128" s="239"/>
      <c r="D128" s="232" t="s">
        <v>242</v>
      </c>
      <c r="E128" s="240" t="s">
        <v>5</v>
      </c>
      <c r="F128" s="241" t="s">
        <v>1004</v>
      </c>
      <c r="H128" s="242">
        <v>0.52000000000000002</v>
      </c>
      <c r="I128" s="243"/>
      <c r="L128" s="239"/>
      <c r="M128" s="244"/>
      <c r="N128" s="245"/>
      <c r="O128" s="245"/>
      <c r="P128" s="245"/>
      <c r="Q128" s="245"/>
      <c r="R128" s="245"/>
      <c r="S128" s="245"/>
      <c r="T128" s="246"/>
      <c r="AT128" s="240" t="s">
        <v>242</v>
      </c>
      <c r="AU128" s="240" t="s">
        <v>79</v>
      </c>
      <c r="AV128" s="13" t="s">
        <v>79</v>
      </c>
      <c r="AW128" s="13" t="s">
        <v>34</v>
      </c>
      <c r="AX128" s="13" t="s">
        <v>70</v>
      </c>
      <c r="AY128" s="240" t="s">
        <v>156</v>
      </c>
    </row>
    <row r="129" s="14" customFormat="1">
      <c r="B129" s="247"/>
      <c r="D129" s="232" t="s">
        <v>242</v>
      </c>
      <c r="E129" s="248" t="s">
        <v>5</v>
      </c>
      <c r="F129" s="249" t="s">
        <v>249</v>
      </c>
      <c r="H129" s="250">
        <v>0.52000000000000002</v>
      </c>
      <c r="I129" s="251"/>
      <c r="L129" s="247"/>
      <c r="M129" s="252"/>
      <c r="N129" s="253"/>
      <c r="O129" s="253"/>
      <c r="P129" s="253"/>
      <c r="Q129" s="253"/>
      <c r="R129" s="253"/>
      <c r="S129" s="253"/>
      <c r="T129" s="254"/>
      <c r="AT129" s="248" t="s">
        <v>242</v>
      </c>
      <c r="AU129" s="248" t="s">
        <v>79</v>
      </c>
      <c r="AV129" s="14" t="s">
        <v>169</v>
      </c>
      <c r="AW129" s="14" t="s">
        <v>34</v>
      </c>
      <c r="AX129" s="14" t="s">
        <v>77</v>
      </c>
      <c r="AY129" s="248" t="s">
        <v>156</v>
      </c>
    </row>
    <row r="130" s="11" customFormat="1" ht="29.88" customHeight="1">
      <c r="B130" s="200"/>
      <c r="D130" s="201" t="s">
        <v>69</v>
      </c>
      <c r="E130" s="211" t="s">
        <v>155</v>
      </c>
      <c r="F130" s="211" t="s">
        <v>291</v>
      </c>
      <c r="I130" s="203"/>
      <c r="J130" s="212">
        <f>BK130</f>
        <v>0</v>
      </c>
      <c r="L130" s="200"/>
      <c r="M130" s="205"/>
      <c r="N130" s="206"/>
      <c r="O130" s="206"/>
      <c r="P130" s="207">
        <f>SUM(P131:P135)</f>
        <v>0</v>
      </c>
      <c r="Q130" s="206"/>
      <c r="R130" s="207">
        <f>SUM(R131:R135)</f>
        <v>0</v>
      </c>
      <c r="S130" s="206"/>
      <c r="T130" s="208">
        <f>SUM(T131:T135)</f>
        <v>0</v>
      </c>
      <c r="AR130" s="201" t="s">
        <v>77</v>
      </c>
      <c r="AT130" s="209" t="s">
        <v>69</v>
      </c>
      <c r="AU130" s="209" t="s">
        <v>77</v>
      </c>
      <c r="AY130" s="201" t="s">
        <v>156</v>
      </c>
      <c r="BK130" s="210">
        <f>SUM(BK131:BK135)</f>
        <v>0</v>
      </c>
    </row>
    <row r="131" s="1" customFormat="1" ht="25.5" customHeight="1">
      <c r="B131" s="213"/>
      <c r="C131" s="214" t="s">
        <v>285</v>
      </c>
      <c r="D131" s="214" t="s">
        <v>159</v>
      </c>
      <c r="E131" s="215" t="s">
        <v>292</v>
      </c>
      <c r="F131" s="216" t="s">
        <v>293</v>
      </c>
      <c r="G131" s="217" t="s">
        <v>280</v>
      </c>
      <c r="H131" s="218">
        <v>16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169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169</v>
      </c>
      <c r="BM131" s="25" t="s">
        <v>294</v>
      </c>
    </row>
    <row r="132" s="12" customFormat="1">
      <c r="B132" s="231"/>
      <c r="D132" s="232" t="s">
        <v>242</v>
      </c>
      <c r="E132" s="233" t="s">
        <v>5</v>
      </c>
      <c r="F132" s="234" t="s">
        <v>295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242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2" customFormat="1">
      <c r="B133" s="231"/>
      <c r="D133" s="232" t="s">
        <v>242</v>
      </c>
      <c r="E133" s="233" t="s">
        <v>5</v>
      </c>
      <c r="F133" s="234" t="s">
        <v>296</v>
      </c>
      <c r="H133" s="233" t="s">
        <v>5</v>
      </c>
      <c r="I133" s="235"/>
      <c r="L133" s="231"/>
      <c r="M133" s="236"/>
      <c r="N133" s="237"/>
      <c r="O133" s="237"/>
      <c r="P133" s="237"/>
      <c r="Q133" s="237"/>
      <c r="R133" s="237"/>
      <c r="S133" s="237"/>
      <c r="T133" s="238"/>
      <c r="AT133" s="233" t="s">
        <v>242</v>
      </c>
      <c r="AU133" s="233" t="s">
        <v>79</v>
      </c>
      <c r="AV133" s="12" t="s">
        <v>77</v>
      </c>
      <c r="AW133" s="12" t="s">
        <v>34</v>
      </c>
      <c r="AX133" s="12" t="s">
        <v>70</v>
      </c>
      <c r="AY133" s="233" t="s">
        <v>156</v>
      </c>
    </row>
    <row r="134" s="13" customFormat="1">
      <c r="B134" s="239"/>
      <c r="D134" s="232" t="s">
        <v>242</v>
      </c>
      <c r="E134" s="240" t="s">
        <v>5</v>
      </c>
      <c r="F134" s="241" t="s">
        <v>334</v>
      </c>
      <c r="H134" s="242">
        <v>16</v>
      </c>
      <c r="I134" s="243"/>
      <c r="L134" s="239"/>
      <c r="M134" s="244"/>
      <c r="N134" s="245"/>
      <c r="O134" s="245"/>
      <c r="P134" s="245"/>
      <c r="Q134" s="245"/>
      <c r="R134" s="245"/>
      <c r="S134" s="245"/>
      <c r="T134" s="246"/>
      <c r="AT134" s="240" t="s">
        <v>242</v>
      </c>
      <c r="AU134" s="240" t="s">
        <v>79</v>
      </c>
      <c r="AV134" s="13" t="s">
        <v>79</v>
      </c>
      <c r="AW134" s="13" t="s">
        <v>34</v>
      </c>
      <c r="AX134" s="13" t="s">
        <v>70</v>
      </c>
      <c r="AY134" s="240" t="s">
        <v>156</v>
      </c>
    </row>
    <row r="135" s="14" customFormat="1">
      <c r="B135" s="247"/>
      <c r="D135" s="232" t="s">
        <v>242</v>
      </c>
      <c r="E135" s="248" t="s">
        <v>5</v>
      </c>
      <c r="F135" s="249" t="s">
        <v>249</v>
      </c>
      <c r="H135" s="250">
        <v>16</v>
      </c>
      <c r="I135" s="251"/>
      <c r="L135" s="247"/>
      <c r="M135" s="252"/>
      <c r="N135" s="253"/>
      <c r="O135" s="253"/>
      <c r="P135" s="253"/>
      <c r="Q135" s="253"/>
      <c r="R135" s="253"/>
      <c r="S135" s="253"/>
      <c r="T135" s="254"/>
      <c r="AT135" s="248" t="s">
        <v>242</v>
      </c>
      <c r="AU135" s="248" t="s">
        <v>79</v>
      </c>
      <c r="AV135" s="14" t="s">
        <v>169</v>
      </c>
      <c r="AW135" s="14" t="s">
        <v>34</v>
      </c>
      <c r="AX135" s="14" t="s">
        <v>77</v>
      </c>
      <c r="AY135" s="248" t="s">
        <v>156</v>
      </c>
    </row>
    <row r="136" s="11" customFormat="1" ht="29.88" customHeight="1">
      <c r="B136" s="200"/>
      <c r="D136" s="201" t="s">
        <v>69</v>
      </c>
      <c r="E136" s="211" t="s">
        <v>275</v>
      </c>
      <c r="F136" s="211" t="s">
        <v>298</v>
      </c>
      <c r="I136" s="203"/>
      <c r="J136" s="212">
        <f>BK136</f>
        <v>0</v>
      </c>
      <c r="L136" s="200"/>
      <c r="M136" s="205"/>
      <c r="N136" s="206"/>
      <c r="O136" s="206"/>
      <c r="P136" s="207">
        <f>P137</f>
        <v>0</v>
      </c>
      <c r="Q136" s="206"/>
      <c r="R136" s="207">
        <f>R137</f>
        <v>0.00090999999999999989</v>
      </c>
      <c r="S136" s="206"/>
      <c r="T136" s="208">
        <f>T137</f>
        <v>0</v>
      </c>
      <c r="AR136" s="201" t="s">
        <v>77</v>
      </c>
      <c r="AT136" s="209" t="s">
        <v>69</v>
      </c>
      <c r="AU136" s="209" t="s">
        <v>77</v>
      </c>
      <c r="AY136" s="201" t="s">
        <v>156</v>
      </c>
      <c r="BK136" s="210">
        <f>BK137</f>
        <v>0</v>
      </c>
    </row>
    <row r="137" s="1" customFormat="1" ht="16.5" customHeight="1">
      <c r="B137" s="213"/>
      <c r="C137" s="214" t="s">
        <v>275</v>
      </c>
      <c r="D137" s="214" t="s">
        <v>159</v>
      </c>
      <c r="E137" s="215" t="s">
        <v>300</v>
      </c>
      <c r="F137" s="216" t="s">
        <v>301</v>
      </c>
      <c r="G137" s="217" t="s">
        <v>302</v>
      </c>
      <c r="H137" s="218">
        <v>13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6.9999999999999994E-05</v>
      </c>
      <c r="R137" s="223">
        <f>Q137*H137</f>
        <v>0.00090999999999999989</v>
      </c>
      <c r="S137" s="223">
        <v>0</v>
      </c>
      <c r="T137" s="224">
        <f>S137*H137</f>
        <v>0</v>
      </c>
      <c r="AR137" s="25" t="s">
        <v>169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169</v>
      </c>
      <c r="BM137" s="25" t="s">
        <v>303</v>
      </c>
    </row>
    <row r="138" s="11" customFormat="1" ht="29.88" customHeight="1">
      <c r="B138" s="200"/>
      <c r="D138" s="201" t="s">
        <v>69</v>
      </c>
      <c r="E138" s="211" t="s">
        <v>299</v>
      </c>
      <c r="F138" s="211" t="s">
        <v>304</v>
      </c>
      <c r="I138" s="203"/>
      <c r="J138" s="212">
        <f>BK138</f>
        <v>0</v>
      </c>
      <c r="L138" s="200"/>
      <c r="M138" s="205"/>
      <c r="N138" s="206"/>
      <c r="O138" s="206"/>
      <c r="P138" s="207">
        <f>SUM(P139:P151)</f>
        <v>0</v>
      </c>
      <c r="Q138" s="206"/>
      <c r="R138" s="207">
        <f>SUM(R139:R151)</f>
        <v>0.01196</v>
      </c>
      <c r="S138" s="206"/>
      <c r="T138" s="208">
        <f>SUM(T139:T151)</f>
        <v>50.804000000000002</v>
      </c>
      <c r="AR138" s="201" t="s">
        <v>77</v>
      </c>
      <c r="AT138" s="209" t="s">
        <v>69</v>
      </c>
      <c r="AU138" s="209" t="s">
        <v>77</v>
      </c>
      <c r="AY138" s="201" t="s">
        <v>156</v>
      </c>
      <c r="BK138" s="210">
        <f>SUM(BK139:BK151)</f>
        <v>0</v>
      </c>
    </row>
    <row r="139" s="1" customFormat="1" ht="25.5" customHeight="1">
      <c r="B139" s="213"/>
      <c r="C139" s="255" t="s">
        <v>299</v>
      </c>
      <c r="D139" s="255" t="s">
        <v>272</v>
      </c>
      <c r="E139" s="256" t="s">
        <v>305</v>
      </c>
      <c r="F139" s="257" t="s">
        <v>306</v>
      </c>
      <c r="G139" s="258" t="s">
        <v>302</v>
      </c>
      <c r="H139" s="259">
        <v>13</v>
      </c>
      <c r="I139" s="260"/>
      <c r="J139" s="261">
        <f>ROUND(I139*H139,2)</f>
        <v>0</v>
      </c>
      <c r="K139" s="257" t="s">
        <v>163</v>
      </c>
      <c r="L139" s="262"/>
      <c r="M139" s="263" t="s">
        <v>5</v>
      </c>
      <c r="N139" s="264" t="s">
        <v>41</v>
      </c>
      <c r="O139" s="48"/>
      <c r="P139" s="223">
        <f>O139*H139</f>
        <v>0</v>
      </c>
      <c r="Q139" s="223">
        <v>0.00092000000000000003</v>
      </c>
      <c r="R139" s="223">
        <f>Q139*H139</f>
        <v>0.01196</v>
      </c>
      <c r="S139" s="223">
        <v>0</v>
      </c>
      <c r="T139" s="224">
        <f>S139*H139</f>
        <v>0</v>
      </c>
      <c r="AR139" s="25" t="s">
        <v>275</v>
      </c>
      <c r="AT139" s="25" t="s">
        <v>272</v>
      </c>
      <c r="AU139" s="25" t="s">
        <v>79</v>
      </c>
      <c r="AY139" s="25" t="s">
        <v>156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5" t="s">
        <v>77</v>
      </c>
      <c r="BK139" s="225">
        <f>ROUND(I139*H139,2)</f>
        <v>0</v>
      </c>
      <c r="BL139" s="25" t="s">
        <v>169</v>
      </c>
      <c r="BM139" s="25" t="s">
        <v>307</v>
      </c>
    </row>
    <row r="140" s="1" customFormat="1">
      <c r="B140" s="47"/>
      <c r="D140" s="232" t="s">
        <v>308</v>
      </c>
      <c r="F140" s="265" t="s">
        <v>309</v>
      </c>
      <c r="I140" s="187"/>
      <c r="L140" s="47"/>
      <c r="M140" s="266"/>
      <c r="N140" s="48"/>
      <c r="O140" s="48"/>
      <c r="P140" s="48"/>
      <c r="Q140" s="48"/>
      <c r="R140" s="48"/>
      <c r="S140" s="48"/>
      <c r="T140" s="86"/>
      <c r="AT140" s="25" t="s">
        <v>308</v>
      </c>
      <c r="AU140" s="25" t="s">
        <v>79</v>
      </c>
    </row>
    <row r="141" s="12" customFormat="1">
      <c r="B141" s="231"/>
      <c r="D141" s="232" t="s">
        <v>242</v>
      </c>
      <c r="E141" s="233" t="s">
        <v>5</v>
      </c>
      <c r="F141" s="234" t="s">
        <v>310</v>
      </c>
      <c r="H141" s="233" t="s">
        <v>5</v>
      </c>
      <c r="I141" s="235"/>
      <c r="L141" s="231"/>
      <c r="M141" s="236"/>
      <c r="N141" s="237"/>
      <c r="O141" s="237"/>
      <c r="P141" s="237"/>
      <c r="Q141" s="237"/>
      <c r="R141" s="237"/>
      <c r="S141" s="237"/>
      <c r="T141" s="238"/>
      <c r="AT141" s="233" t="s">
        <v>242</v>
      </c>
      <c r="AU141" s="233" t="s">
        <v>79</v>
      </c>
      <c r="AV141" s="12" t="s">
        <v>77</v>
      </c>
      <c r="AW141" s="12" t="s">
        <v>34</v>
      </c>
      <c r="AX141" s="12" t="s">
        <v>70</v>
      </c>
      <c r="AY141" s="233" t="s">
        <v>156</v>
      </c>
    </row>
    <row r="142" s="13" customFormat="1">
      <c r="B142" s="239"/>
      <c r="D142" s="232" t="s">
        <v>242</v>
      </c>
      <c r="E142" s="240" t="s">
        <v>5</v>
      </c>
      <c r="F142" s="241" t="s">
        <v>319</v>
      </c>
      <c r="H142" s="242">
        <v>13</v>
      </c>
      <c r="I142" s="243"/>
      <c r="L142" s="239"/>
      <c r="M142" s="244"/>
      <c r="N142" s="245"/>
      <c r="O142" s="245"/>
      <c r="P142" s="245"/>
      <c r="Q142" s="245"/>
      <c r="R142" s="245"/>
      <c r="S142" s="245"/>
      <c r="T142" s="246"/>
      <c r="AT142" s="240" t="s">
        <v>242</v>
      </c>
      <c r="AU142" s="240" t="s">
        <v>79</v>
      </c>
      <c r="AV142" s="13" t="s">
        <v>79</v>
      </c>
      <c r="AW142" s="13" t="s">
        <v>34</v>
      </c>
      <c r="AX142" s="13" t="s">
        <v>70</v>
      </c>
      <c r="AY142" s="240" t="s">
        <v>156</v>
      </c>
    </row>
    <row r="143" s="14" customFormat="1">
      <c r="B143" s="247"/>
      <c r="D143" s="232" t="s">
        <v>242</v>
      </c>
      <c r="E143" s="248" t="s">
        <v>5</v>
      </c>
      <c r="F143" s="249" t="s">
        <v>249</v>
      </c>
      <c r="H143" s="250">
        <v>13</v>
      </c>
      <c r="I143" s="251"/>
      <c r="L143" s="247"/>
      <c r="M143" s="252"/>
      <c r="N143" s="253"/>
      <c r="O143" s="253"/>
      <c r="P143" s="253"/>
      <c r="Q143" s="253"/>
      <c r="R143" s="253"/>
      <c r="S143" s="253"/>
      <c r="T143" s="254"/>
      <c r="AT143" s="248" t="s">
        <v>242</v>
      </c>
      <c r="AU143" s="248" t="s">
        <v>79</v>
      </c>
      <c r="AV143" s="14" t="s">
        <v>169</v>
      </c>
      <c r="AW143" s="14" t="s">
        <v>34</v>
      </c>
      <c r="AX143" s="14" t="s">
        <v>77</v>
      </c>
      <c r="AY143" s="248" t="s">
        <v>156</v>
      </c>
    </row>
    <row r="144" s="1" customFormat="1" ht="63.75" customHeight="1">
      <c r="B144" s="213"/>
      <c r="C144" s="214" t="s">
        <v>184</v>
      </c>
      <c r="D144" s="214" t="s">
        <v>159</v>
      </c>
      <c r="E144" s="215" t="s">
        <v>311</v>
      </c>
      <c r="F144" s="216" t="s">
        <v>312</v>
      </c>
      <c r="G144" s="217" t="s">
        <v>302</v>
      </c>
      <c r="H144" s="218">
        <v>10</v>
      </c>
      <c r="I144" s="219"/>
      <c r="J144" s="220">
        <f>ROUND(I144*H144,2)</f>
        <v>0</v>
      </c>
      <c r="K144" s="216" t="s">
        <v>163</v>
      </c>
      <c r="L144" s="47"/>
      <c r="M144" s="221" t="s">
        <v>5</v>
      </c>
      <c r="N144" s="222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0.19400000000000001</v>
      </c>
      <c r="T144" s="224">
        <f>S144*H144</f>
        <v>1.94</v>
      </c>
      <c r="AR144" s="25" t="s">
        <v>169</v>
      </c>
      <c r="AT144" s="25" t="s">
        <v>159</v>
      </c>
      <c r="AU144" s="25" t="s">
        <v>79</v>
      </c>
      <c r="AY144" s="25" t="s">
        <v>156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169</v>
      </c>
      <c r="BM144" s="25" t="s">
        <v>313</v>
      </c>
    </row>
    <row r="145" s="1" customFormat="1" ht="38.25" customHeight="1">
      <c r="B145" s="213"/>
      <c r="C145" s="214" t="s">
        <v>188</v>
      </c>
      <c r="D145" s="214" t="s">
        <v>159</v>
      </c>
      <c r="E145" s="215" t="s">
        <v>314</v>
      </c>
      <c r="F145" s="216" t="s">
        <v>315</v>
      </c>
      <c r="G145" s="217" t="s">
        <v>280</v>
      </c>
      <c r="H145" s="218">
        <v>969</v>
      </c>
      <c r="I145" s="219"/>
      <c r="J145" s="220">
        <f>ROUND(I145*H145,2)</f>
        <v>0</v>
      </c>
      <c r="K145" s="216" t="s">
        <v>163</v>
      </c>
      <c r="L145" s="47"/>
      <c r="M145" s="221" t="s">
        <v>5</v>
      </c>
      <c r="N145" s="222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0.02</v>
      </c>
      <c r="T145" s="224">
        <f>S145*H145</f>
        <v>19.379999999999999</v>
      </c>
      <c r="AR145" s="25" t="s">
        <v>169</v>
      </c>
      <c r="AT145" s="25" t="s">
        <v>159</v>
      </c>
      <c r="AU145" s="25" t="s">
        <v>79</v>
      </c>
      <c r="AY145" s="25" t="s">
        <v>156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169</v>
      </c>
      <c r="BM145" s="25" t="s">
        <v>1005</v>
      </c>
    </row>
    <row r="146" s="12" customFormat="1">
      <c r="B146" s="231"/>
      <c r="D146" s="232" t="s">
        <v>242</v>
      </c>
      <c r="E146" s="233" t="s">
        <v>5</v>
      </c>
      <c r="F146" s="234" t="s">
        <v>317</v>
      </c>
      <c r="H146" s="233" t="s">
        <v>5</v>
      </c>
      <c r="I146" s="235"/>
      <c r="L146" s="231"/>
      <c r="M146" s="236"/>
      <c r="N146" s="237"/>
      <c r="O146" s="237"/>
      <c r="P146" s="237"/>
      <c r="Q146" s="237"/>
      <c r="R146" s="237"/>
      <c r="S146" s="237"/>
      <c r="T146" s="238"/>
      <c r="AT146" s="233" t="s">
        <v>242</v>
      </c>
      <c r="AU146" s="233" t="s">
        <v>79</v>
      </c>
      <c r="AV146" s="12" t="s">
        <v>77</v>
      </c>
      <c r="AW146" s="12" t="s">
        <v>34</v>
      </c>
      <c r="AX146" s="12" t="s">
        <v>70</v>
      </c>
      <c r="AY146" s="233" t="s">
        <v>156</v>
      </c>
    </row>
    <row r="147" s="13" customFormat="1">
      <c r="B147" s="239"/>
      <c r="D147" s="232" t="s">
        <v>242</v>
      </c>
      <c r="E147" s="240" t="s">
        <v>5</v>
      </c>
      <c r="F147" s="241" t="s">
        <v>1006</v>
      </c>
      <c r="H147" s="242">
        <v>969</v>
      </c>
      <c r="I147" s="243"/>
      <c r="L147" s="239"/>
      <c r="M147" s="244"/>
      <c r="N147" s="245"/>
      <c r="O147" s="245"/>
      <c r="P147" s="245"/>
      <c r="Q147" s="245"/>
      <c r="R147" s="245"/>
      <c r="S147" s="245"/>
      <c r="T147" s="246"/>
      <c r="AT147" s="240" t="s">
        <v>242</v>
      </c>
      <c r="AU147" s="240" t="s">
        <v>79</v>
      </c>
      <c r="AV147" s="13" t="s">
        <v>79</v>
      </c>
      <c r="AW147" s="13" t="s">
        <v>34</v>
      </c>
      <c r="AX147" s="13" t="s">
        <v>70</v>
      </c>
      <c r="AY147" s="240" t="s">
        <v>156</v>
      </c>
    </row>
    <row r="148" s="14" customFormat="1">
      <c r="B148" s="247"/>
      <c r="D148" s="232" t="s">
        <v>242</v>
      </c>
      <c r="E148" s="248" t="s">
        <v>5</v>
      </c>
      <c r="F148" s="249" t="s">
        <v>249</v>
      </c>
      <c r="H148" s="250">
        <v>969</v>
      </c>
      <c r="I148" s="251"/>
      <c r="L148" s="247"/>
      <c r="M148" s="252"/>
      <c r="N148" s="253"/>
      <c r="O148" s="253"/>
      <c r="P148" s="253"/>
      <c r="Q148" s="253"/>
      <c r="R148" s="253"/>
      <c r="S148" s="253"/>
      <c r="T148" s="254"/>
      <c r="AT148" s="248" t="s">
        <v>242</v>
      </c>
      <c r="AU148" s="248" t="s">
        <v>79</v>
      </c>
      <c r="AV148" s="14" t="s">
        <v>169</v>
      </c>
      <c r="AW148" s="14" t="s">
        <v>34</v>
      </c>
      <c r="AX148" s="14" t="s">
        <v>77</v>
      </c>
      <c r="AY148" s="248" t="s">
        <v>156</v>
      </c>
    </row>
    <row r="149" s="1" customFormat="1" ht="51" customHeight="1">
      <c r="B149" s="213"/>
      <c r="C149" s="214" t="s">
        <v>194</v>
      </c>
      <c r="D149" s="214" t="s">
        <v>159</v>
      </c>
      <c r="E149" s="215" t="s">
        <v>320</v>
      </c>
      <c r="F149" s="216" t="s">
        <v>321</v>
      </c>
      <c r="G149" s="217" t="s">
        <v>280</v>
      </c>
      <c r="H149" s="218">
        <v>234</v>
      </c>
      <c r="I149" s="219"/>
      <c r="J149" s="220">
        <f>ROUND(I149*H149,2)</f>
        <v>0</v>
      </c>
      <c r="K149" s="216" t="s">
        <v>163</v>
      </c>
      <c r="L149" s="47"/>
      <c r="M149" s="221" t="s">
        <v>5</v>
      </c>
      <c r="N149" s="222" t="s">
        <v>41</v>
      </c>
      <c r="O149" s="48"/>
      <c r="P149" s="223">
        <f>O149*H149</f>
        <v>0</v>
      </c>
      <c r="Q149" s="223">
        <v>0</v>
      </c>
      <c r="R149" s="223">
        <f>Q149*H149</f>
        <v>0</v>
      </c>
      <c r="S149" s="223">
        <v>0.126</v>
      </c>
      <c r="T149" s="224">
        <f>S149*H149</f>
        <v>29.484000000000002</v>
      </c>
      <c r="AR149" s="25" t="s">
        <v>169</v>
      </c>
      <c r="AT149" s="25" t="s">
        <v>159</v>
      </c>
      <c r="AU149" s="25" t="s">
        <v>79</v>
      </c>
      <c r="AY149" s="25" t="s">
        <v>156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169</v>
      </c>
      <c r="BM149" s="25" t="s">
        <v>322</v>
      </c>
    </row>
    <row r="150" s="13" customFormat="1">
      <c r="B150" s="239"/>
      <c r="D150" s="232" t="s">
        <v>242</v>
      </c>
      <c r="E150" s="240" t="s">
        <v>5</v>
      </c>
      <c r="F150" s="241" t="s">
        <v>1007</v>
      </c>
      <c r="H150" s="242">
        <v>234</v>
      </c>
      <c r="I150" s="243"/>
      <c r="L150" s="239"/>
      <c r="M150" s="244"/>
      <c r="N150" s="245"/>
      <c r="O150" s="245"/>
      <c r="P150" s="245"/>
      <c r="Q150" s="245"/>
      <c r="R150" s="245"/>
      <c r="S150" s="245"/>
      <c r="T150" s="246"/>
      <c r="AT150" s="240" t="s">
        <v>242</v>
      </c>
      <c r="AU150" s="240" t="s">
        <v>79</v>
      </c>
      <c r="AV150" s="13" t="s">
        <v>79</v>
      </c>
      <c r="AW150" s="13" t="s">
        <v>34</v>
      </c>
      <c r="AX150" s="13" t="s">
        <v>70</v>
      </c>
      <c r="AY150" s="240" t="s">
        <v>156</v>
      </c>
    </row>
    <row r="151" s="14" customFormat="1">
      <c r="B151" s="247"/>
      <c r="D151" s="232" t="s">
        <v>242</v>
      </c>
      <c r="E151" s="248" t="s">
        <v>5</v>
      </c>
      <c r="F151" s="249" t="s">
        <v>249</v>
      </c>
      <c r="H151" s="250">
        <v>234</v>
      </c>
      <c r="I151" s="251"/>
      <c r="L151" s="247"/>
      <c r="M151" s="252"/>
      <c r="N151" s="253"/>
      <c r="O151" s="253"/>
      <c r="P151" s="253"/>
      <c r="Q151" s="253"/>
      <c r="R151" s="253"/>
      <c r="S151" s="253"/>
      <c r="T151" s="254"/>
      <c r="AT151" s="248" t="s">
        <v>242</v>
      </c>
      <c r="AU151" s="248" t="s">
        <v>79</v>
      </c>
      <c r="AV151" s="14" t="s">
        <v>169</v>
      </c>
      <c r="AW151" s="14" t="s">
        <v>34</v>
      </c>
      <c r="AX151" s="14" t="s">
        <v>77</v>
      </c>
      <c r="AY151" s="248" t="s">
        <v>156</v>
      </c>
    </row>
    <row r="152" s="11" customFormat="1" ht="37.44001" customHeight="1">
      <c r="B152" s="200"/>
      <c r="D152" s="201" t="s">
        <v>69</v>
      </c>
      <c r="E152" s="202" t="s">
        <v>272</v>
      </c>
      <c r="F152" s="202" t="s">
        <v>324</v>
      </c>
      <c r="I152" s="203"/>
      <c r="J152" s="204">
        <f>BK152</f>
        <v>0</v>
      </c>
      <c r="L152" s="200"/>
      <c r="M152" s="205"/>
      <c r="N152" s="206"/>
      <c r="O152" s="206"/>
      <c r="P152" s="207">
        <f>P153</f>
        <v>0</v>
      </c>
      <c r="Q152" s="206"/>
      <c r="R152" s="207">
        <f>R153</f>
        <v>0</v>
      </c>
      <c r="S152" s="206"/>
      <c r="T152" s="208">
        <f>T153</f>
        <v>0</v>
      </c>
      <c r="AR152" s="201" t="s">
        <v>93</v>
      </c>
      <c r="AT152" s="209" t="s">
        <v>69</v>
      </c>
      <c r="AU152" s="209" t="s">
        <v>70</v>
      </c>
      <c r="AY152" s="201" t="s">
        <v>156</v>
      </c>
      <c r="BK152" s="210">
        <f>BK153</f>
        <v>0</v>
      </c>
    </row>
    <row r="153" s="11" customFormat="1" ht="19.92" customHeight="1">
      <c r="B153" s="200"/>
      <c r="D153" s="201" t="s">
        <v>69</v>
      </c>
      <c r="E153" s="211" t="s">
        <v>325</v>
      </c>
      <c r="F153" s="211" t="s">
        <v>326</v>
      </c>
      <c r="I153" s="203"/>
      <c r="J153" s="212">
        <f>BK153</f>
        <v>0</v>
      </c>
      <c r="L153" s="200"/>
      <c r="M153" s="205"/>
      <c r="N153" s="206"/>
      <c r="O153" s="206"/>
      <c r="P153" s="207">
        <f>SUM(P154:P159)</f>
        <v>0</v>
      </c>
      <c r="Q153" s="206"/>
      <c r="R153" s="207">
        <f>SUM(R154:R159)</f>
        <v>0</v>
      </c>
      <c r="S153" s="206"/>
      <c r="T153" s="208">
        <f>SUM(T154:T159)</f>
        <v>0</v>
      </c>
      <c r="AR153" s="201" t="s">
        <v>93</v>
      </c>
      <c r="AT153" s="209" t="s">
        <v>69</v>
      </c>
      <c r="AU153" s="209" t="s">
        <v>77</v>
      </c>
      <c r="AY153" s="201" t="s">
        <v>156</v>
      </c>
      <c r="BK153" s="210">
        <f>SUM(BK154:BK159)</f>
        <v>0</v>
      </c>
    </row>
    <row r="154" s="1" customFormat="1" ht="51" customHeight="1">
      <c r="B154" s="213"/>
      <c r="C154" s="214" t="s">
        <v>319</v>
      </c>
      <c r="D154" s="214" t="s">
        <v>159</v>
      </c>
      <c r="E154" s="215" t="s">
        <v>327</v>
      </c>
      <c r="F154" s="216" t="s">
        <v>328</v>
      </c>
      <c r="G154" s="217" t="s">
        <v>302</v>
      </c>
      <c r="H154" s="218">
        <v>13</v>
      </c>
      <c r="I154" s="219"/>
      <c r="J154" s="220">
        <f>ROUND(I154*H154,2)</f>
        <v>0</v>
      </c>
      <c r="K154" s="216" t="s">
        <v>163</v>
      </c>
      <c r="L154" s="47"/>
      <c r="M154" s="221" t="s">
        <v>5</v>
      </c>
      <c r="N154" s="222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5" t="s">
        <v>329</v>
      </c>
      <c r="AT154" s="25" t="s">
        <v>159</v>
      </c>
      <c r="AU154" s="25" t="s">
        <v>79</v>
      </c>
      <c r="AY154" s="25" t="s">
        <v>156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329</v>
      </c>
      <c r="BM154" s="25" t="s">
        <v>330</v>
      </c>
    </row>
    <row r="155" s="1" customFormat="1" ht="25.5" customHeight="1">
      <c r="B155" s="213"/>
      <c r="C155" s="214" t="s">
        <v>200</v>
      </c>
      <c r="D155" s="214" t="s">
        <v>159</v>
      </c>
      <c r="E155" s="215" t="s">
        <v>331</v>
      </c>
      <c r="F155" s="216" t="s">
        <v>332</v>
      </c>
      <c r="G155" s="217" t="s">
        <v>302</v>
      </c>
      <c r="H155" s="218">
        <v>13</v>
      </c>
      <c r="I155" s="219"/>
      <c r="J155" s="220">
        <f>ROUND(I155*H155,2)</f>
        <v>0</v>
      </c>
      <c r="K155" s="216" t="s">
        <v>163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329</v>
      </c>
      <c r="AT155" s="25" t="s">
        <v>159</v>
      </c>
      <c r="AU155" s="25" t="s">
        <v>79</v>
      </c>
      <c r="AY155" s="25" t="s">
        <v>156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329</v>
      </c>
      <c r="BM155" s="25" t="s">
        <v>333</v>
      </c>
    </row>
    <row r="156" s="12" customFormat="1">
      <c r="B156" s="231"/>
      <c r="D156" s="232" t="s">
        <v>242</v>
      </c>
      <c r="E156" s="233" t="s">
        <v>5</v>
      </c>
      <c r="F156" s="234" t="s">
        <v>310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242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242</v>
      </c>
      <c r="E157" s="240" t="s">
        <v>5</v>
      </c>
      <c r="F157" s="241" t="s">
        <v>319</v>
      </c>
      <c r="H157" s="242">
        <v>13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242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242</v>
      </c>
      <c r="E158" s="248" t="s">
        <v>5</v>
      </c>
      <c r="F158" s="249" t="s">
        <v>249</v>
      </c>
      <c r="H158" s="250">
        <v>13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242</v>
      </c>
      <c r="AU158" s="248" t="s">
        <v>79</v>
      </c>
      <c r="AV158" s="14" t="s">
        <v>169</v>
      </c>
      <c r="AW158" s="14" t="s">
        <v>34</v>
      </c>
      <c r="AX158" s="14" t="s">
        <v>77</v>
      </c>
      <c r="AY158" s="248" t="s">
        <v>156</v>
      </c>
    </row>
    <row r="159" s="1" customFormat="1" ht="25.5" customHeight="1">
      <c r="B159" s="213"/>
      <c r="C159" s="214" t="s">
        <v>11</v>
      </c>
      <c r="D159" s="214" t="s">
        <v>159</v>
      </c>
      <c r="E159" s="215" t="s">
        <v>335</v>
      </c>
      <c r="F159" s="216" t="s">
        <v>336</v>
      </c>
      <c r="G159" s="217" t="s">
        <v>302</v>
      </c>
      <c r="H159" s="218">
        <v>13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6" t="s">
        <v>41</v>
      </c>
      <c r="O159" s="227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5" t="s">
        <v>329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329</v>
      </c>
      <c r="BM159" s="25" t="s">
        <v>337</v>
      </c>
    </row>
    <row r="160" s="1" customFormat="1" ht="6.96" customHeight="1">
      <c r="B160" s="68"/>
      <c r="C160" s="69"/>
      <c r="D160" s="69"/>
      <c r="E160" s="69"/>
      <c r="F160" s="69"/>
      <c r="G160" s="69"/>
      <c r="H160" s="69"/>
      <c r="I160" s="164"/>
      <c r="J160" s="69"/>
      <c r="K160" s="69"/>
      <c r="L160" s="47"/>
    </row>
  </sheetData>
  <autoFilter ref="C95:K15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Lutonský</dc:creator>
  <cp:lastModifiedBy>Filip Lutonský</cp:lastModifiedBy>
  <dcterms:created xsi:type="dcterms:W3CDTF">2018-09-06T07:12:17Z</dcterms:created>
  <dcterms:modified xsi:type="dcterms:W3CDTF">2018-09-06T07:12:44Z</dcterms:modified>
</cp:coreProperties>
</file>